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<sst xmlns="http://schemas.openxmlformats.org/spreadsheetml/2006/main" count="80" uniqueCount="77">
  <si>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</si>
  <si>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</si>
  <si>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</si>
  <si>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</si>
  <si>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</si>
  <si>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</si>
  <si>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</si>
  <si>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</si>
  <si>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</si>
  <si>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</si>
  <si>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</si>
  <si>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</si>
  <si>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</si>
  <si>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</si>
  <si>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</si>
  <si>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</si>
  <si>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</si>
  <si>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</si>
  <si>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</si>
  <si>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</si>
  <si>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</si>
  <si>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</si>
  <si>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</si>
  <si>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</si>
  <si>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</si>
  <si>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</si>
  <si>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</si>
  <si>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</si>
  <si>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</si>
  <si>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</si>
  <si>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</si>
  <si>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</si>
  <si>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</si>
  <si>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</si>
  <si>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</si>
  <si>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</si>
  <si>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</si>
  <si>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</si>
  <si>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</si>
  <si>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</si>
  <si>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</si>
  <si>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</si>
  <si>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</si>
  <si>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</si>
  <si>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</si>
  <si>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</si>
  <si>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</si>
  <si>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</si>
  <si>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</si>
  <si>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</si>
  <si>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</si>
  <si>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</si>
  <si>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</si>
  <si>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</si>
  <si>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</si>
  <si>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</si>
  <si>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</si>
  <si>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</si>
  <si>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</si>
  <si>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</si>
  <si>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</si>
  <si>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</si>
  <si>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</si>
  <si>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</si>
  <si>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</si>
  <si>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</si>
  <si>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</si>
  <si>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</si>
  <si>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</si>
  <si>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</si>
  <si>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</si>
  <si>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</si>
  <si>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</si>
  <si>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01/10/21 - VENCIMENTO 08/10/21</t>
  </si>
  <si>
    <t>5.2.10. Maggi Adm. de Consórcios LTDA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</si>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</sst>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3" sqref="A53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337799</v>
      </c>
      <c r="C7" s="9">
        <f t="shared" si="0"/>
        <v>241726</v>
      </c>
      <c r="D7" s="9">
        <f t="shared" si="0"/>
        <v>255742</v>
      </c>
      <c r="E7" s="9">
        <f t="shared" si="0"/>
        <v>56195</v>
      </c>
      <c r="F7" s="9">
        <f t="shared" si="0"/>
        <v>188876</v>
      </c>
      <c r="G7" s="9">
        <f t="shared" si="0"/>
        <v>307818</v>
      </c>
      <c r="H7" s="9">
        <f t="shared" si="0"/>
        <v>43130</v>
      </c>
      <c r="I7" s="9">
        <f t="shared" si="0"/>
        <v>241239</v>
      </c>
      <c r="J7" s="9">
        <f t="shared" si="0"/>
        <v>211041</v>
      </c>
      <c r="K7" s="9">
        <f t="shared" si="0"/>
        <v>309010</v>
      </c>
      <c r="L7" s="9">
        <f t="shared" si="0"/>
        <v>227976</v>
      </c>
      <c r="M7" s="9">
        <f t="shared" si="0"/>
        <v>110492</v>
      </c>
      <c r="N7" s="9">
        <f t="shared" si="0"/>
        <v>70623</v>
      </c>
      <c r="O7" s="9">
        <f t="shared" si="0"/>
        <v>2601667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16644</v>
      </c>
      <c r="C8" s="11">
        <f t="shared" si="1"/>
        <v>16419</v>
      </c>
      <c r="D8" s="11">
        <f t="shared" si="1"/>
        <v>11817</v>
      </c>
      <c r="E8" s="11">
        <f t="shared" si="1"/>
        <v>2371</v>
      </c>
      <c r="F8" s="11">
        <f t="shared" si="1"/>
        <v>8775</v>
      </c>
      <c r="G8" s="11">
        <f t="shared" si="1"/>
        <v>13003</v>
      </c>
      <c r="H8" s="11">
        <f t="shared" si="1"/>
        <v>2390</v>
      </c>
      <c r="I8" s="11">
        <f t="shared" si="1"/>
        <v>16222</v>
      </c>
      <c r="J8" s="11">
        <f t="shared" si="1"/>
        <v>12545</v>
      </c>
      <c r="K8" s="11">
        <f t="shared" si="1"/>
        <v>10469</v>
      </c>
      <c r="L8" s="11">
        <f t="shared" si="1"/>
        <v>8452</v>
      </c>
      <c r="M8" s="11">
        <f t="shared" si="1"/>
        <v>5046</v>
      </c>
      <c r="N8" s="11">
        <f t="shared" si="1"/>
        <v>4535</v>
      </c>
      <c r="O8" s="11">
        <f t="shared" si="1"/>
        <v>128688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16644</v>
      </c>
      <c r="C9" s="11">
        <v>16419</v>
      </c>
      <c r="D9" s="11">
        <v>11817</v>
      </c>
      <c r="E9" s="11">
        <v>2371</v>
      </c>
      <c r="F9" s="11">
        <v>8775</v>
      </c>
      <c r="G9" s="11">
        <v>13003</v>
      </c>
      <c r="H9" s="11">
        <v>2390</v>
      </c>
      <c r="I9" s="11">
        <v>16222</v>
      </c>
      <c r="J9" s="11">
        <v>12545</v>
      </c>
      <c r="K9" s="11">
        <v>10454</v>
      </c>
      <c r="L9" s="11">
        <v>8452</v>
      </c>
      <c r="M9" s="11">
        <v>5037</v>
      </c>
      <c r="N9" s="11">
        <v>4532</v>
      </c>
      <c r="O9" s="11">
        <f>SUM(B9:N9)</f>
        <v>128661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15</v>
      </c>
      <c r="L10" s="13">
        <v>0</v>
      </c>
      <c r="M10" s="13">
        <v>9</v>
      </c>
      <c r="N10" s="13">
        <v>3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321155</v>
      </c>
      <c r="C11" s="13">
        <v>225307</v>
      </c>
      <c r="D11" s="13">
        <v>243925</v>
      </c>
      <c r="E11" s="13">
        <v>53824</v>
      </c>
      <c r="F11" s="13">
        <v>180101</v>
      </c>
      <c r="G11" s="13">
        <v>294815</v>
      </c>
      <c r="H11" s="13">
        <v>40740</v>
      </c>
      <c r="I11" s="13">
        <v>225017</v>
      </c>
      <c r="J11" s="13">
        <v>198496</v>
      </c>
      <c r="K11" s="13">
        <v>298541</v>
      </c>
      <c r="L11" s="13">
        <v>219524</v>
      </c>
      <c r="M11" s="13">
        <v>105446</v>
      </c>
      <c r="N11" s="13">
        <v>66088</v>
      </c>
      <c r="O11" s="11">
        <f>SUM(B11:N11)</f>
        <v>2472979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1.408592010126049</v>
      </c>
      <c r="C15" s="19">
        <v>1.452043280833554</v>
      </c>
      <c r="D15" s="19">
        <v>1.381251855989908</v>
      </c>
      <c r="E15" s="19">
        <v>1.01039342547703</v>
      </c>
      <c r="F15" s="19">
        <v>1.66242251970437</v>
      </c>
      <c r="G15" s="19">
        <v>1.72481805215557</v>
      </c>
      <c r="H15" s="19">
        <v>1.685728901518443</v>
      </c>
      <c r="I15" s="19">
        <v>1.397675418185026</v>
      </c>
      <c r="J15" s="19">
        <v>1.382956812896642</v>
      </c>
      <c r="K15" s="19">
        <v>1.253372313083774</v>
      </c>
      <c r="L15" s="19">
        <v>1.399500054190979</v>
      </c>
      <c r="M15" s="19">
        <v>1.464114460689157</v>
      </c>
      <c r="N15" s="19">
        <v>1.311334952678126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1162158.67</v>
      </c>
      <c r="C17" s="24">
        <f aca="true" t="shared" si="2" ref="C17:N17">C18+C19+C20+C21+C22+C23+C24+C25</f>
        <v>867334.55</v>
      </c>
      <c r="D17" s="24">
        <f t="shared" si="2"/>
        <v>761281.12</v>
      </c>
      <c r="E17" s="24">
        <f t="shared" si="2"/>
        <v>213584.38999999998</v>
      </c>
      <c r="F17" s="24">
        <f t="shared" si="2"/>
        <v>785717.2599999999</v>
      </c>
      <c r="G17" s="24">
        <f t="shared" si="2"/>
        <v>1096984.5699999998</v>
      </c>
      <c r="H17" s="24">
        <f t="shared" si="2"/>
        <v>199455.02000000002</v>
      </c>
      <c r="I17" s="24">
        <f t="shared" si="2"/>
        <v>834293.21</v>
      </c>
      <c r="J17" s="24">
        <f t="shared" si="2"/>
        <v>723257.4</v>
      </c>
      <c r="K17" s="24">
        <f t="shared" si="2"/>
        <v>918888.64</v>
      </c>
      <c r="L17" s="24">
        <f t="shared" si="2"/>
        <v>864946.6199999999</v>
      </c>
      <c r="M17" s="24">
        <f t="shared" si="2"/>
        <v>505876.94</v>
      </c>
      <c r="N17" s="24">
        <f t="shared" si="2"/>
        <v>258143.2</v>
      </c>
      <c r="O17" s="24">
        <f>O18+O19+O20+O21+O22+O23+O24+O25</f>
        <v>9191921.59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759811.29</v>
      </c>
      <c r="C18" s="30">
        <f t="shared" si="3"/>
        <v>561553.67</v>
      </c>
      <c r="D18" s="30">
        <f t="shared" si="3"/>
        <v>520895.31</v>
      </c>
      <c r="E18" s="30">
        <f t="shared" si="3"/>
        <v>195805.86</v>
      </c>
      <c r="F18" s="30">
        <f t="shared" si="3"/>
        <v>445747.36</v>
      </c>
      <c r="G18" s="30">
        <f t="shared" si="3"/>
        <v>597166.92</v>
      </c>
      <c r="H18" s="30">
        <f t="shared" si="3"/>
        <v>112194.07</v>
      </c>
      <c r="I18" s="30">
        <f t="shared" si="3"/>
        <v>555959.4</v>
      </c>
      <c r="J18" s="30">
        <f t="shared" si="3"/>
        <v>489530.7</v>
      </c>
      <c r="K18" s="30">
        <f t="shared" si="3"/>
        <v>677998.84</v>
      </c>
      <c r="L18" s="30">
        <f t="shared" si="3"/>
        <v>569301.67</v>
      </c>
      <c r="M18" s="30">
        <f t="shared" si="3"/>
        <v>318747.32</v>
      </c>
      <c r="N18" s="30">
        <f t="shared" si="3"/>
        <v>184114.16</v>
      </c>
      <c r="O18" s="30">
        <f aca="true" t="shared" si="4" ref="O18:O25">SUM(B18:N18)</f>
        <v>5988826.569999999</v>
      </c>
    </row>
    <row r="19" spans="1:23" ht="18.75" customHeight="1">
      <c r="A19" s="26" t="s">
        <v>35</v>
      </c>
      <c r="B19" s="30">
        <f>IF(B15&lt;&gt;0,ROUND((B15-1)*B18,2),0)</f>
        <v>310452.82</v>
      </c>
      <c r="C19" s="30">
        <f aca="true" t="shared" si="5" ref="C19:N19">IF(C15&lt;&gt;0,ROUND((C15-1)*C18,2),0)</f>
        <v>253846.56</v>
      </c>
      <c r="D19" s="30">
        <f t="shared" si="5"/>
        <v>198592.3</v>
      </c>
      <c r="E19" s="30">
        <f t="shared" si="5"/>
        <v>2035.09</v>
      </c>
      <c r="F19" s="30">
        <f t="shared" si="5"/>
        <v>295273.09</v>
      </c>
      <c r="G19" s="30">
        <f t="shared" si="5"/>
        <v>432837.36</v>
      </c>
      <c r="H19" s="30">
        <f t="shared" si="5"/>
        <v>76934.72</v>
      </c>
      <c r="I19" s="30">
        <f t="shared" si="5"/>
        <v>221091.39</v>
      </c>
      <c r="J19" s="30">
        <f t="shared" si="5"/>
        <v>187469.12</v>
      </c>
      <c r="K19" s="30">
        <f t="shared" si="5"/>
        <v>171786.13</v>
      </c>
      <c r="L19" s="30">
        <f t="shared" si="5"/>
        <v>227436.05</v>
      </c>
      <c r="M19" s="30">
        <f t="shared" si="5"/>
        <v>147935.24</v>
      </c>
      <c r="N19" s="30">
        <f t="shared" si="5"/>
        <v>57321.17</v>
      </c>
      <c r="O19" s="30">
        <f t="shared" si="4"/>
        <v>2583011.039999999</v>
      </c>
      <c r="W19" s="62"/>
    </row>
    <row r="20" spans="1:15" ht="18.75" customHeight="1">
      <c r="A20" s="26" t="s">
        <v>36</v>
      </c>
      <c r="B20" s="30">
        <v>41422.91</v>
      </c>
      <c r="C20" s="30">
        <v>29922.93</v>
      </c>
      <c r="D20" s="30">
        <v>19497.35</v>
      </c>
      <c r="E20" s="30">
        <v>7359.24</v>
      </c>
      <c r="F20" s="30">
        <v>21512.6</v>
      </c>
      <c r="G20" s="30">
        <v>31983.4</v>
      </c>
      <c r="H20" s="30">
        <v>3888.68</v>
      </c>
      <c r="I20" s="30">
        <v>22289.19</v>
      </c>
      <c r="J20" s="30">
        <v>25034.28</v>
      </c>
      <c r="K20" s="30">
        <v>35165.13</v>
      </c>
      <c r="L20" s="30">
        <v>34058.19</v>
      </c>
      <c r="M20" s="30">
        <v>14593.82</v>
      </c>
      <c r="N20" s="30">
        <v>8565.49</v>
      </c>
      <c r="O20" s="30">
        <f t="shared" si="4"/>
        <v>295293.21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48073.45</v>
      </c>
      <c r="C25" s="30">
        <v>19328.93</v>
      </c>
      <c r="D25" s="30">
        <v>24785.77</v>
      </c>
      <c r="E25" s="30">
        <v>7042.97</v>
      </c>
      <c r="F25" s="30">
        <v>21985.11</v>
      </c>
      <c r="G25" s="30">
        <v>33655.66</v>
      </c>
      <c r="H25" s="30">
        <v>6795.64</v>
      </c>
      <c r="I25" s="30">
        <v>33612</v>
      </c>
      <c r="J25" s="30">
        <v>19882.07</v>
      </c>
      <c r="K25" s="30">
        <v>32899.63</v>
      </c>
      <c r="L25" s="30">
        <v>32809.48</v>
      </c>
      <c r="M25" s="30">
        <v>23259.33</v>
      </c>
      <c r="N25" s="30">
        <v>6801.15</v>
      </c>
      <c r="O25" s="30">
        <f t="shared" si="4"/>
        <v>310931.19000000006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-73233.6</v>
      </c>
      <c r="C27" s="30">
        <f>+C28+C30+C42+C43+C46-C47</f>
        <v>-72243.6</v>
      </c>
      <c r="D27" s="30">
        <f t="shared" si="6"/>
        <v>-77772.14</v>
      </c>
      <c r="E27" s="30">
        <f t="shared" si="6"/>
        <v>-10432.4</v>
      </c>
      <c r="F27" s="30">
        <f t="shared" si="6"/>
        <v>-38610</v>
      </c>
      <c r="G27" s="30">
        <f t="shared" si="6"/>
        <v>-57213.2</v>
      </c>
      <c r="H27" s="30">
        <f t="shared" si="6"/>
        <v>-40378.21</v>
      </c>
      <c r="I27" s="30">
        <f t="shared" si="6"/>
        <v>-71376.8</v>
      </c>
      <c r="J27" s="30">
        <f t="shared" si="6"/>
        <v>-55198</v>
      </c>
      <c r="K27" s="30">
        <f t="shared" si="6"/>
        <v>-45997.6</v>
      </c>
      <c r="L27" s="30">
        <f t="shared" si="6"/>
        <v>-37188.8</v>
      </c>
      <c r="M27" s="30">
        <f t="shared" si="6"/>
        <v>-22162.8</v>
      </c>
      <c r="N27" s="30">
        <f t="shared" si="6"/>
        <v>-19940.8</v>
      </c>
      <c r="O27" s="30">
        <f t="shared" si="6"/>
        <v>-621747.9500000001</v>
      </c>
    </row>
    <row r="28" spans="1:15" ht="18.75" customHeight="1">
      <c r="A28" s="26" t="s">
        <v>40</v>
      </c>
      <c r="B28" s="31">
        <f>+B29</f>
        <v>-73233.6</v>
      </c>
      <c r="C28" s="31">
        <f>+C29</f>
        <v>-72243.6</v>
      </c>
      <c r="D28" s="31">
        <f aca="true" t="shared" si="7" ref="D28:O28">+D29</f>
        <v>-51994.8</v>
      </c>
      <c r="E28" s="31">
        <f t="shared" si="7"/>
        <v>-10432.4</v>
      </c>
      <c r="F28" s="31">
        <f t="shared" si="7"/>
        <v>-38610</v>
      </c>
      <c r="G28" s="31">
        <f t="shared" si="7"/>
        <v>-57213.2</v>
      </c>
      <c r="H28" s="31">
        <f t="shared" si="7"/>
        <v>-10516</v>
      </c>
      <c r="I28" s="31">
        <f t="shared" si="7"/>
        <v>-71376.8</v>
      </c>
      <c r="J28" s="31">
        <f t="shared" si="7"/>
        <v>-55198</v>
      </c>
      <c r="K28" s="31">
        <f t="shared" si="7"/>
        <v>-45997.6</v>
      </c>
      <c r="L28" s="31">
        <f t="shared" si="7"/>
        <v>-37188.8</v>
      </c>
      <c r="M28" s="31">
        <f t="shared" si="7"/>
        <v>-22162.8</v>
      </c>
      <c r="N28" s="31">
        <f t="shared" si="7"/>
        <v>-19940.8</v>
      </c>
      <c r="O28" s="31">
        <f t="shared" si="7"/>
        <v>-566108.4</v>
      </c>
    </row>
    <row r="29" spans="1:26" ht="18.75" customHeight="1">
      <c r="A29" s="27" t="s">
        <v>41</v>
      </c>
      <c r="B29" s="16">
        <f>ROUND((-B9)*$G$3,2)</f>
        <v>-73233.6</v>
      </c>
      <c r="C29" s="16">
        <f aca="true" t="shared" si="8" ref="C29:N29">ROUND((-C9)*$G$3,2)</f>
        <v>-72243.6</v>
      </c>
      <c r="D29" s="16">
        <f t="shared" si="8"/>
        <v>-51994.8</v>
      </c>
      <c r="E29" s="16">
        <f t="shared" si="8"/>
        <v>-10432.4</v>
      </c>
      <c r="F29" s="16">
        <f t="shared" si="8"/>
        <v>-38610</v>
      </c>
      <c r="G29" s="16">
        <f t="shared" si="8"/>
        <v>-57213.2</v>
      </c>
      <c r="H29" s="16">
        <f t="shared" si="8"/>
        <v>-10516</v>
      </c>
      <c r="I29" s="16">
        <f t="shared" si="8"/>
        <v>-71376.8</v>
      </c>
      <c r="J29" s="16">
        <f t="shared" si="8"/>
        <v>-55198</v>
      </c>
      <c r="K29" s="16">
        <f t="shared" si="8"/>
        <v>-45997.6</v>
      </c>
      <c r="L29" s="16">
        <f t="shared" si="8"/>
        <v>-37188.8</v>
      </c>
      <c r="M29" s="16">
        <f t="shared" si="8"/>
        <v>-22162.8</v>
      </c>
      <c r="N29" s="16">
        <f t="shared" si="8"/>
        <v>-19940.8</v>
      </c>
      <c r="O29" s="32">
        <f aca="true" t="shared" si="9" ref="O29:O47">SUM(B29:N29)</f>
        <v>-566108.4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-22094.86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-28898.909999999996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-50993.770000000004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-22094.86</v>
      </c>
      <c r="E31" s="33">
        <v>0</v>
      </c>
      <c r="F31" s="33">
        <v>0</v>
      </c>
      <c r="G31" s="33">
        <v>0</v>
      </c>
      <c r="H31" s="33">
        <v>-9632.97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-31727.83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-19265.94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-19265.94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-3682.48</v>
      </c>
      <c r="E42" s="35">
        <v>0</v>
      </c>
      <c r="F42" s="35">
        <v>0</v>
      </c>
      <c r="G42" s="35">
        <v>0</v>
      </c>
      <c r="H42" s="35">
        <v>-963.3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-4645.78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1088925.0699999998</v>
      </c>
      <c r="C45" s="36">
        <f t="shared" si="11"/>
        <v>795090.9500000001</v>
      </c>
      <c r="D45" s="36">
        <f t="shared" si="11"/>
        <v>683508.98</v>
      </c>
      <c r="E45" s="36">
        <f t="shared" si="11"/>
        <v>203151.99</v>
      </c>
      <c r="F45" s="36">
        <f t="shared" si="11"/>
        <v>747107.2599999999</v>
      </c>
      <c r="G45" s="36">
        <f t="shared" si="11"/>
        <v>1039771.3699999999</v>
      </c>
      <c r="H45" s="36">
        <f t="shared" si="11"/>
        <v>159076.81000000003</v>
      </c>
      <c r="I45" s="36">
        <f t="shared" si="11"/>
        <v>762916.4099999999</v>
      </c>
      <c r="J45" s="36">
        <f t="shared" si="11"/>
        <v>668059.4</v>
      </c>
      <c r="K45" s="36">
        <f t="shared" si="11"/>
        <v>872891.04</v>
      </c>
      <c r="L45" s="36">
        <f t="shared" si="11"/>
        <v>827757.8199999998</v>
      </c>
      <c r="M45" s="36">
        <f t="shared" si="11"/>
        <v>483714.14</v>
      </c>
      <c r="N45" s="36">
        <f t="shared" si="11"/>
        <v>238202.40000000002</v>
      </c>
      <c r="O45" s="36">
        <f>SUM(B45:N45)</f>
        <v>8570173.639999999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1088925.07</v>
      </c>
      <c r="C51" s="51">
        <f t="shared" si="12"/>
        <v>795090.95</v>
      </c>
      <c r="D51" s="51">
        <f t="shared" si="12"/>
        <v>683508.98</v>
      </c>
      <c r="E51" s="51">
        <f t="shared" si="12"/>
        <v>203151.99</v>
      </c>
      <c r="F51" s="51">
        <f t="shared" si="12"/>
        <v>747107.26</v>
      </c>
      <c r="G51" s="51">
        <f t="shared" si="12"/>
        <v>1039771.37</v>
      </c>
      <c r="H51" s="51">
        <f t="shared" si="12"/>
        <v>159076.8</v>
      </c>
      <c r="I51" s="51">
        <f t="shared" si="12"/>
        <v>762916.4</v>
      </c>
      <c r="J51" s="51">
        <f t="shared" si="12"/>
        <v>668059.4</v>
      </c>
      <c r="K51" s="51">
        <f t="shared" si="12"/>
        <v>872891.04</v>
      </c>
      <c r="L51" s="51">
        <f t="shared" si="12"/>
        <v>827757.82</v>
      </c>
      <c r="M51" s="51">
        <f t="shared" si="12"/>
        <v>483714.14</v>
      </c>
      <c r="N51" s="51">
        <f t="shared" si="12"/>
        <v>238202.4</v>
      </c>
      <c r="O51" s="36">
        <f t="shared" si="12"/>
        <v>8570173.62</v>
      </c>
      <c r="Q51"/>
    </row>
    <row r="52" spans="1:18" ht="18.75" customHeight="1">
      <c r="A52" s="26" t="s">
        <v>57</v>
      </c>
      <c r="B52" s="51">
        <v>900322.76</v>
      </c>
      <c r="C52" s="51">
        <v>581756.39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1482079.15</v>
      </c>
      <c r="P52"/>
      <c r="Q52"/>
      <c r="R52" s="43"/>
    </row>
    <row r="53" spans="1:16" ht="18.75" customHeight="1">
      <c r="A53" s="26" t="s">
        <v>58</v>
      </c>
      <c r="B53" s="51">
        <v>188602.31</v>
      </c>
      <c r="C53" s="51">
        <v>213334.56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401936.87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683508.98</v>
      </c>
      <c r="E54" s="52">
        <v>0</v>
      </c>
      <c r="F54" s="52">
        <v>0</v>
      </c>
      <c r="G54" s="52">
        <v>0</v>
      </c>
      <c r="H54" s="51">
        <v>159076.8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842585.78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203151.99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203151.99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747107.26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747107.26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1039771.37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1039771.37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762916.4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762916.4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668059.4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668059.4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872891.04</v>
      </c>
      <c r="L60" s="31">
        <v>827757.82</v>
      </c>
      <c r="M60" s="52">
        <v>0</v>
      </c>
      <c r="N60" s="52">
        <v>0</v>
      </c>
      <c r="O60" s="36">
        <f t="shared" si="13"/>
        <v>1700648.8599999999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483714.14</v>
      </c>
      <c r="N61" s="52">
        <v>0</v>
      </c>
      <c r="O61" s="36">
        <f t="shared" si="13"/>
        <v>483714.14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238202.4</v>
      </c>
      <c r="O62" s="55">
        <f t="shared" si="13"/>
        <v>238202.4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4.2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4.25">
      <c r="B66" s="57"/>
      <c r="C66" s="57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spans="2:12" ht="14.25">
      <c r="B73"/>
      <c r="C73"/>
      <c r="D73"/>
      <c r="E73"/>
      <c r="F73"/>
      <c r="G73"/>
      <c r="H73"/>
      <c r="I73"/>
      <c r="J73"/>
      <c r="K73"/>
      <c r="L73"/>
    </row>
    <row r="74" ht="14.25">
      <c r="K74"/>
    </row>
    <row r="75" ht="14.25">
      <c r="L75"/>
    </row>
    <row r="76" ht="14.25">
      <c r="M76"/>
    </row>
    <row r="77" ht="14.25">
      <c r="N77"/>
    </row>
    <row r="104" spans="2:14" ht="14.2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4.2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dcterms:created xsi:type="dcterms:W3CDTF">2019-10-31T14:26:02Z</dcterms:created>
  <dcterms:modified xsi:type="dcterms:W3CDTF">2021-10-13T20:44:42Z</dcterms:modified>
  <cp:category/>
  <cp:version/>
  <cp:contentType/>
  <cp:contentStatus/>
</cp:coreProperties>
</file>