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<sst xmlns="http://schemas.openxmlformats.org/spreadsheetml/2006/main" count="75" uniqueCount="74">
  <si>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</si>
  <si>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</si>
  <si>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</si>
  <si>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</si>
  <si>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</si>
  <si>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</si>
  <si>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</si>
  <si>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</si>
  <si>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</si>
  <si>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</si>
  <si>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</si>
  <si>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</si>
  <si>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</si>
  <si>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</si>
  <si>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</si>
  <si>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</si>
  <si>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</si>
  <si>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</si>
  <si>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</si>
  <si>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</si>
  <si>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</si>
  <si>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</si>
  <si>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</si>
  <si>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</si>
  <si>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</si>
  <si>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</si>
  <si>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</si>
  <si>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</si>
  <si>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</si>
  <si>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</si>
  <si>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</si>
  <si>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</si>
  <si>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</si>
  <si>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</si>
  <si>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</si>
  <si>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</si>
  <si>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</si>
  <si>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</si>
  <si>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</si>
  <si>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</si>
  <si>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</si>
  <si>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</si>
  <si>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</si>
  <si>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</si>
  <si>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</si>
  <si>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</si>
  <si>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</si>
  <si>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</si>
  <si>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</si>
  <si>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</si>
  <si>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</si>
  <si>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</si>
  <si>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</si>
  <si>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</si>
  <si>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</si>
  <si>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</si>
  <si>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</si>
  <si>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</si>
  <si>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</si>
  <si>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</si>
  <si>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</si>
  <si>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</si>
  <si>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</si>
  <si>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</si>
  <si>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</si>
  <si>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</si>
  <si>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</si>
  <si>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</si>
  <si>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</si>
  <si>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</si>
  <si>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</si>
  <si>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</si>
  <si>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30/10/21 - VENCIMENTO 08/11/21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</si>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</sst>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165905</v>
      </c>
      <c r="C7" s="47">
        <f t="shared" si="0"/>
        <v>141828</v>
      </c>
      <c r="D7" s="47">
        <f t="shared" si="0"/>
        <v>202143</v>
      </c>
      <c r="E7" s="47">
        <f t="shared" si="0"/>
        <v>96165</v>
      </c>
      <c r="F7" s="47">
        <f t="shared" si="0"/>
        <v>127516</v>
      </c>
      <c r="G7" s="47">
        <f t="shared" si="0"/>
        <v>145805</v>
      </c>
      <c r="H7" s="47">
        <f t="shared" si="0"/>
        <v>163849</v>
      </c>
      <c r="I7" s="47">
        <f t="shared" si="0"/>
        <v>200687</v>
      </c>
      <c r="J7" s="47">
        <f t="shared" si="0"/>
        <v>45296</v>
      </c>
      <c r="K7" s="47">
        <f t="shared" si="0"/>
        <v>1289194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14581</v>
      </c>
      <c r="C8" s="45">
        <f t="shared" si="1"/>
        <v>15991</v>
      </c>
      <c r="D8" s="45">
        <f t="shared" si="1"/>
        <v>17914</v>
      </c>
      <c r="E8" s="45">
        <f t="shared" si="1"/>
        <v>9834</v>
      </c>
      <c r="F8" s="45">
        <f t="shared" si="1"/>
        <v>11036</v>
      </c>
      <c r="G8" s="45">
        <f t="shared" si="1"/>
        <v>7583</v>
      </c>
      <c r="H8" s="45">
        <f t="shared" si="1"/>
        <v>6944</v>
      </c>
      <c r="I8" s="45">
        <f t="shared" si="1"/>
        <v>15295</v>
      </c>
      <c r="J8" s="45">
        <f t="shared" si="1"/>
        <v>1712</v>
      </c>
      <c r="K8" s="38">
        <f>SUM(B8:J8)</f>
        <v>100890</v>
      </c>
      <c r="L8"/>
      <c r="M8"/>
      <c r="N8"/>
    </row>
    <row r="9" spans="1:14" ht="16.5" customHeight="1">
      <c r="A9" s="22" t="s">
        <v>35</v>
      </c>
      <c r="B9" s="45">
        <v>14560</v>
      </c>
      <c r="C9" s="45">
        <v>15989</v>
      </c>
      <c r="D9" s="45">
        <v>17912</v>
      </c>
      <c r="E9" s="45">
        <v>9800</v>
      </c>
      <c r="F9" s="45">
        <v>11028</v>
      </c>
      <c r="G9" s="45">
        <v>7583</v>
      </c>
      <c r="H9" s="45">
        <v>6944</v>
      </c>
      <c r="I9" s="45">
        <v>15259</v>
      </c>
      <c r="J9" s="45">
        <v>1712</v>
      </c>
      <c r="K9" s="38">
        <f>SUM(B9:J9)</f>
        <v>100787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2</v>
      </c>
      <c r="D10" s="45">
        <v>2</v>
      </c>
      <c r="E10" s="45">
        <v>34</v>
      </c>
      <c r="F10" s="45">
        <v>8</v>
      </c>
      <c r="G10" s="45">
        <v>0</v>
      </c>
      <c r="H10" s="45">
        <v>0</v>
      </c>
      <c r="I10" s="45">
        <v>36</v>
      </c>
      <c r="J10" s="45">
        <v>0</v>
      </c>
      <c r="K10" s="38">
        <f>SUM(B10:J10)</f>
        <v>103</v>
      </c>
      <c r="L10"/>
      <c r="M10"/>
      <c r="N10"/>
    </row>
    <row r="11" spans="1:14" ht="16.5" customHeight="1">
      <c r="A11" s="44" t="s">
        <v>33</v>
      </c>
      <c r="B11" s="43">
        <v>151324</v>
      </c>
      <c r="C11" s="43">
        <v>125837</v>
      </c>
      <c r="D11" s="43">
        <v>184229</v>
      </c>
      <c r="E11" s="43">
        <v>86331</v>
      </c>
      <c r="F11" s="43">
        <v>116480</v>
      </c>
      <c r="G11" s="43">
        <v>138222</v>
      </c>
      <c r="H11" s="43">
        <v>156905</v>
      </c>
      <c r="I11" s="43">
        <v>185392</v>
      </c>
      <c r="J11" s="43">
        <v>43584</v>
      </c>
      <c r="K11" s="38">
        <f>SUM(B11:J11)</f>
        <v>1188304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1.265012938174611</v>
      </c>
      <c r="C15" s="39">
        <v>1.312826638488002</v>
      </c>
      <c r="D15" s="39">
        <v>1.095685972006575</v>
      </c>
      <c r="E15" s="39">
        <v>1.396011808813848</v>
      </c>
      <c r="F15" s="39">
        <v>1.142582598084826</v>
      </c>
      <c r="G15" s="39">
        <v>1.152103855521027</v>
      </c>
      <c r="H15" s="39">
        <v>1.137738821523597</v>
      </c>
      <c r="I15" s="39">
        <v>1.150224790832052</v>
      </c>
      <c r="J15" s="39">
        <v>1.176022267664314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733892.2899999999</v>
      </c>
      <c r="C17" s="36">
        <f aca="true" t="shared" si="2" ref="C17:J17">C18+C19+C20+C21+C22+C23+C24</f>
        <v>723561.9299999999</v>
      </c>
      <c r="D17" s="36">
        <f t="shared" si="2"/>
        <v>938995.98</v>
      </c>
      <c r="E17" s="36">
        <f t="shared" si="2"/>
        <v>502209.99999999994</v>
      </c>
      <c r="F17" s="36">
        <f t="shared" si="2"/>
        <v>573652.16</v>
      </c>
      <c r="G17" s="36">
        <f t="shared" si="2"/>
        <v>661600.3799999999</v>
      </c>
      <c r="H17" s="36">
        <f t="shared" si="2"/>
        <v>593519.2</v>
      </c>
      <c r="I17" s="36">
        <f t="shared" si="2"/>
        <v>747653.0800000001</v>
      </c>
      <c r="J17" s="36">
        <f t="shared" si="2"/>
        <v>195274.74000000002</v>
      </c>
      <c r="K17" s="36">
        <f aca="true" t="shared" si="3" ref="K17:K24">SUM(B17:J17)</f>
        <v>5670359.76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565238.34</v>
      </c>
      <c r="C18" s="30">
        <f t="shared" si="4"/>
        <v>530862.2</v>
      </c>
      <c r="D18" s="30">
        <f t="shared" si="4"/>
        <v>838751.95</v>
      </c>
      <c r="E18" s="30">
        <f t="shared" si="4"/>
        <v>346924.85</v>
      </c>
      <c r="F18" s="30">
        <f t="shared" si="4"/>
        <v>486817.83</v>
      </c>
      <c r="G18" s="30">
        <f t="shared" si="4"/>
        <v>562267.82</v>
      </c>
      <c r="H18" s="30">
        <f t="shared" si="4"/>
        <v>503098.35</v>
      </c>
      <c r="I18" s="30">
        <f t="shared" si="4"/>
        <v>622450.8</v>
      </c>
      <c r="J18" s="30">
        <f t="shared" si="4"/>
        <v>158970.84</v>
      </c>
      <c r="K18" s="30">
        <f t="shared" si="3"/>
        <v>4615382.9799999995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149795.47</v>
      </c>
      <c r="C19" s="30">
        <f t="shared" si="5"/>
        <v>166067.84</v>
      </c>
      <c r="D19" s="30">
        <f t="shared" si="5"/>
        <v>80256.8</v>
      </c>
      <c r="E19" s="30">
        <f t="shared" si="5"/>
        <v>137386.34</v>
      </c>
      <c r="F19" s="30">
        <f t="shared" si="5"/>
        <v>69411.75</v>
      </c>
      <c r="G19" s="30">
        <f t="shared" si="5"/>
        <v>85523.1</v>
      </c>
      <c r="H19" s="30">
        <f t="shared" si="5"/>
        <v>69296.17</v>
      </c>
      <c r="I19" s="30">
        <f t="shared" si="5"/>
        <v>93507.54</v>
      </c>
      <c r="J19" s="30">
        <f t="shared" si="5"/>
        <v>27982.41</v>
      </c>
      <c r="K19" s="30">
        <f t="shared" si="3"/>
        <v>879227.42</v>
      </c>
      <c r="L19"/>
      <c r="M19"/>
      <c r="N19"/>
    </row>
    <row r="20" spans="1:14" ht="16.5" customHeight="1">
      <c r="A20" s="18" t="s">
        <v>28</v>
      </c>
      <c r="B20" s="30">
        <v>17517.25</v>
      </c>
      <c r="C20" s="30">
        <v>23949.43</v>
      </c>
      <c r="D20" s="30">
        <v>15963.54</v>
      </c>
      <c r="E20" s="30">
        <v>15216.35</v>
      </c>
      <c r="F20" s="30">
        <v>16081.35</v>
      </c>
      <c r="G20" s="30">
        <v>12468.23</v>
      </c>
      <c r="H20" s="30">
        <v>18442.22</v>
      </c>
      <c r="I20" s="30">
        <v>29012.28</v>
      </c>
      <c r="J20" s="30">
        <v>6980.26</v>
      </c>
      <c r="K20" s="30">
        <f t="shared" si="3"/>
        <v>155630.91000000003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-69058.62</v>
      </c>
      <c r="C27" s="30">
        <f t="shared" si="6"/>
        <v>-75271.68000000001</v>
      </c>
      <c r="D27" s="30">
        <f t="shared" si="6"/>
        <v>-103699.11</v>
      </c>
      <c r="E27" s="30">
        <f t="shared" si="6"/>
        <v>-46538.5</v>
      </c>
      <c r="F27" s="30">
        <f t="shared" si="6"/>
        <v>-52431.579999999994</v>
      </c>
      <c r="G27" s="30">
        <f t="shared" si="6"/>
        <v>-37869.95</v>
      </c>
      <c r="H27" s="30">
        <f t="shared" si="6"/>
        <v>-34589.77</v>
      </c>
      <c r="I27" s="30">
        <f t="shared" si="6"/>
        <v>-72230.07</v>
      </c>
      <c r="J27" s="30">
        <f t="shared" si="6"/>
        <v>-14218.66</v>
      </c>
      <c r="K27" s="30">
        <f aca="true" t="shared" si="7" ref="K27:K35">SUM(B27:J27)</f>
        <v>-505907.94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-64064</v>
      </c>
      <c r="C28" s="30">
        <f t="shared" si="8"/>
        <v>-70351.6</v>
      </c>
      <c r="D28" s="30">
        <f t="shared" si="8"/>
        <v>-78812.8</v>
      </c>
      <c r="E28" s="30">
        <f t="shared" si="8"/>
        <v>-43120</v>
      </c>
      <c r="F28" s="30">
        <f t="shared" si="8"/>
        <v>-48523.2</v>
      </c>
      <c r="G28" s="30">
        <f t="shared" si="8"/>
        <v>-33365.2</v>
      </c>
      <c r="H28" s="30">
        <f t="shared" si="8"/>
        <v>-30553.6</v>
      </c>
      <c r="I28" s="30">
        <f t="shared" si="8"/>
        <v>-67139.6</v>
      </c>
      <c r="J28" s="30">
        <f t="shared" si="8"/>
        <v>-7532.8</v>
      </c>
      <c r="K28" s="30">
        <f t="shared" si="7"/>
        <v>-443462.8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-64064</v>
      </c>
      <c r="C29" s="30">
        <f aca="true" t="shared" si="9" ref="C29:J29">-ROUND((C9)*$E$3,2)</f>
        <v>-70351.6</v>
      </c>
      <c r="D29" s="30">
        <f t="shared" si="9"/>
        <v>-78812.8</v>
      </c>
      <c r="E29" s="30">
        <f t="shared" si="9"/>
        <v>-43120</v>
      </c>
      <c r="F29" s="30">
        <f t="shared" si="9"/>
        <v>-48523.2</v>
      </c>
      <c r="G29" s="30">
        <f t="shared" si="9"/>
        <v>-33365.2</v>
      </c>
      <c r="H29" s="30">
        <f t="shared" si="9"/>
        <v>-30553.6</v>
      </c>
      <c r="I29" s="30">
        <f t="shared" si="9"/>
        <v>-67139.6</v>
      </c>
      <c r="J29" s="30">
        <f t="shared" si="9"/>
        <v>-7532.8</v>
      </c>
      <c r="K29" s="30">
        <f t="shared" si="7"/>
        <v>-443462.8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-4994.62</v>
      </c>
      <c r="C33" s="27">
        <f aca="true" t="shared" si="10" ref="C33:J33">SUM(C34:C44)</f>
        <v>-4920.08</v>
      </c>
      <c r="D33" s="27">
        <f t="shared" si="10"/>
        <v>-24886.309999999998</v>
      </c>
      <c r="E33" s="27">
        <f t="shared" si="10"/>
        <v>-3418.5</v>
      </c>
      <c r="F33" s="27">
        <f t="shared" si="10"/>
        <v>-3908.38</v>
      </c>
      <c r="G33" s="27">
        <f t="shared" si="10"/>
        <v>-4504.75</v>
      </c>
      <c r="H33" s="27">
        <f t="shared" si="10"/>
        <v>-4036.1699999999996</v>
      </c>
      <c r="I33" s="27">
        <f t="shared" si="10"/>
        <v>-5090.469999999999</v>
      </c>
      <c r="J33" s="27">
        <f t="shared" si="10"/>
        <v>-6685.860000000001</v>
      </c>
      <c r="K33" s="30">
        <f t="shared" si="7"/>
        <v>-62445.13999999999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-6083</v>
      </c>
      <c r="C43" s="27">
        <v>-5992.21</v>
      </c>
      <c r="D43" s="27">
        <v>-7782.09</v>
      </c>
      <c r="E43" s="27">
        <v>-4163.42</v>
      </c>
      <c r="F43" s="27">
        <v>-4760.05</v>
      </c>
      <c r="G43" s="27">
        <v>-5486.38</v>
      </c>
      <c r="H43" s="27">
        <v>-4915.69</v>
      </c>
      <c r="I43" s="27">
        <v>-6199.73</v>
      </c>
      <c r="J43" s="27">
        <v>-1621.27</v>
      </c>
      <c r="K43" s="27">
        <f>SUM(B43:J43)</f>
        <v>-47003.840000000004</v>
      </c>
      <c r="L43" s="24"/>
      <c r="M43"/>
      <c r="N43"/>
    </row>
    <row r="44" spans="1:14" s="23" customFormat="1" ht="16.5" customHeight="1">
      <c r="A44" s="25" t="s">
        <v>73</v>
      </c>
      <c r="B44" s="27">
        <v>1088.38</v>
      </c>
      <c r="C44" s="27">
        <v>1072.13</v>
      </c>
      <c r="D44" s="27">
        <v>1392.38</v>
      </c>
      <c r="E44" s="27">
        <v>744.92</v>
      </c>
      <c r="F44" s="27">
        <v>851.67</v>
      </c>
      <c r="G44" s="27">
        <v>981.63</v>
      </c>
      <c r="H44" s="27">
        <v>879.52</v>
      </c>
      <c r="I44" s="27">
        <v>1109.26</v>
      </c>
      <c r="J44" s="27">
        <v>290.08</v>
      </c>
      <c r="K44" s="27">
        <f>SUM(B44:J44)</f>
        <v>8409.970000000001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664833.6699999999</v>
      </c>
      <c r="C48" s="27">
        <f aca="true" t="shared" si="11" ref="C48:J48">IF(C17+C27+C49&lt;0,0,C17+C27+C49)</f>
        <v>648290.2499999999</v>
      </c>
      <c r="D48" s="27">
        <f t="shared" si="11"/>
        <v>835296.87</v>
      </c>
      <c r="E48" s="27">
        <f t="shared" si="11"/>
        <v>455671.49999999994</v>
      </c>
      <c r="F48" s="27">
        <f t="shared" si="11"/>
        <v>521220.58</v>
      </c>
      <c r="G48" s="27">
        <f t="shared" si="11"/>
        <v>623730.4299999999</v>
      </c>
      <c r="H48" s="27">
        <f t="shared" si="11"/>
        <v>558929.4299999999</v>
      </c>
      <c r="I48" s="27">
        <f t="shared" si="11"/>
        <v>675423.01</v>
      </c>
      <c r="J48" s="27">
        <f t="shared" si="11"/>
        <v>181056.08000000002</v>
      </c>
      <c r="K48" s="20">
        <f>SUM(B48:J48)</f>
        <v>5164451.819999999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664833.6699999999</v>
      </c>
      <c r="C54" s="10">
        <f t="shared" si="13"/>
        <v>648290.25</v>
      </c>
      <c r="D54" s="10">
        <f t="shared" si="13"/>
        <v>835296.87</v>
      </c>
      <c r="E54" s="10">
        <f t="shared" si="13"/>
        <v>455671.51</v>
      </c>
      <c r="F54" s="10">
        <f t="shared" si="13"/>
        <v>521220.58</v>
      </c>
      <c r="G54" s="10">
        <f t="shared" si="13"/>
        <v>623730.44</v>
      </c>
      <c r="H54" s="10">
        <f t="shared" si="13"/>
        <v>558929.44</v>
      </c>
      <c r="I54" s="10">
        <f>SUM(I55:I67)</f>
        <v>675423.02</v>
      </c>
      <c r="J54" s="10">
        <f t="shared" si="13"/>
        <v>181056.08</v>
      </c>
      <c r="K54" s="5">
        <f>SUM(K55:K67)</f>
        <v>5164451.859999999</v>
      </c>
      <c r="L54" s="9"/>
    </row>
    <row r="55" spans="1:11" ht="16.5" customHeight="1">
      <c r="A55" s="7" t="s">
        <v>60</v>
      </c>
      <c r="B55" s="8">
        <v>580732.21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580732.21</v>
      </c>
    </row>
    <row r="56" spans="1:11" ht="16.5" customHeight="1">
      <c r="A56" s="7" t="s">
        <v>61</v>
      </c>
      <c r="B56" s="8">
        <v>84101.46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84101.46</v>
      </c>
    </row>
    <row r="57" spans="1:11" ht="16.5" customHeight="1">
      <c r="A57" s="7" t="s">
        <v>4</v>
      </c>
      <c r="B57" s="6">
        <v>0</v>
      </c>
      <c r="C57" s="8">
        <v>648290.25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648290.25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835296.87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835296.87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455671.51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455671.51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521220.58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521220.58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623730.44</v>
      </c>
      <c r="H61" s="6">
        <v>0</v>
      </c>
      <c r="I61" s="6">
        <v>0</v>
      </c>
      <c r="J61" s="6">
        <v>0</v>
      </c>
      <c r="K61" s="5">
        <f t="shared" si="14"/>
        <v>623730.44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558929.44</v>
      </c>
      <c r="I62" s="6">
        <v>0</v>
      </c>
      <c r="J62" s="6">
        <v>0</v>
      </c>
      <c r="K62" s="5">
        <f t="shared" si="14"/>
        <v>558929.44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248488.13</v>
      </c>
      <c r="J64" s="6">
        <v>0</v>
      </c>
      <c r="K64" s="5">
        <f t="shared" si="14"/>
        <v>248488.13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426934.89</v>
      </c>
      <c r="J65" s="6">
        <v>0</v>
      </c>
      <c r="K65" s="5">
        <f t="shared" si="14"/>
        <v>426934.89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181056.08</v>
      </c>
      <c r="K66" s="5">
        <f t="shared" si="14"/>
        <v>181056.08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2021-11-05T19:22:55Z</dcterms:modified>
  <cp:category/>
  <cp:version/>
  <cp:contentType/>
  <cp:contentStatus/>
</cp:coreProperties>
</file>