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<sst xmlns="http://schemas.openxmlformats.org/spreadsheetml/2006/main" count="75" uniqueCount="74">
  <si>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</si>
  <si>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</si>
  <si>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</si>
  <si>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</si>
  <si>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</si>
  <si>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</si>
  <si>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</si>
  <si>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</si>
  <si>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</si>
  <si>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</si>
  <si>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</si>
  <si>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</si>
  <si>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</si>
  <si>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</si>
  <si>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</si>
  <si>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</si>
  <si>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</si>
  <si>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</si>
  <si>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</si>
  <si>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</si>
  <si>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</si>
  <si>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</si>
  <si>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</si>
  <si>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</si>
  <si>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</si>
  <si>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</si>
  <si>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</si>
  <si>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</si>
  <si>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</si>
  <si>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</si>
  <si>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</si>
  <si>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</si>
  <si>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</si>
  <si>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</si>
  <si>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</si>
  <si>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</si>
  <si>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</si>
  <si>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</si>
  <si>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</si>
  <si>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</si>
  <si>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</si>
  <si>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</si>
  <si>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</si>
  <si>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</si>
  <si>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</si>
  <si>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</si>
  <si>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</si>
  <si>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</si>
  <si>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</si>
  <si>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</si>
  <si>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</si>
  <si>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</si>
  <si>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</si>
  <si>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</si>
  <si>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</si>
  <si>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</si>
  <si>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</si>
  <si>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</si>
  <si>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</si>
  <si>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</si>
  <si>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</si>
  <si>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</si>
  <si>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</si>
  <si>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</si>
  <si>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</si>
  <si>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</si>
  <si>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</si>
  <si>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</si>
  <si>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</si>
  <si>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</si>
  <si>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</si>
  <si>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</si>
  <si>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29/10/21 - VENCIMENTO 08/11/21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</si>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</sst>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291695</v>
      </c>
      <c r="C7" s="47">
        <f t="shared" si="0"/>
        <v>246359</v>
      </c>
      <c r="D7" s="47">
        <f t="shared" si="0"/>
        <v>310321</v>
      </c>
      <c r="E7" s="47">
        <f t="shared" si="0"/>
        <v>163553</v>
      </c>
      <c r="F7" s="47">
        <f t="shared" si="0"/>
        <v>206688</v>
      </c>
      <c r="G7" s="47">
        <f t="shared" si="0"/>
        <v>215682</v>
      </c>
      <c r="H7" s="47">
        <f t="shared" si="0"/>
        <v>253209</v>
      </c>
      <c r="I7" s="47">
        <f t="shared" si="0"/>
        <v>333466</v>
      </c>
      <c r="J7" s="47">
        <f t="shared" si="0"/>
        <v>103544</v>
      </c>
      <c r="K7" s="47">
        <f t="shared" si="0"/>
        <v>2124517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20385</v>
      </c>
      <c r="C8" s="45">
        <f t="shared" si="1"/>
        <v>20303</v>
      </c>
      <c r="D8" s="45">
        <f t="shared" si="1"/>
        <v>21248</v>
      </c>
      <c r="E8" s="45">
        <f t="shared" si="1"/>
        <v>13136</v>
      </c>
      <c r="F8" s="45">
        <f t="shared" si="1"/>
        <v>15631</v>
      </c>
      <c r="G8" s="45">
        <f t="shared" si="1"/>
        <v>8923</v>
      </c>
      <c r="H8" s="45">
        <f t="shared" si="1"/>
        <v>8148</v>
      </c>
      <c r="I8" s="45">
        <f t="shared" si="1"/>
        <v>21182</v>
      </c>
      <c r="J8" s="45">
        <f t="shared" si="1"/>
        <v>3922</v>
      </c>
      <c r="K8" s="38">
        <f>SUM(B8:J8)</f>
        <v>132878</v>
      </c>
      <c r="L8"/>
      <c r="M8"/>
      <c r="N8"/>
    </row>
    <row r="9" spans="1:14" ht="16.5" customHeight="1">
      <c r="A9" s="22" t="s">
        <v>35</v>
      </c>
      <c r="B9" s="45">
        <v>20342</v>
      </c>
      <c r="C9" s="45">
        <v>20298</v>
      </c>
      <c r="D9" s="45">
        <v>21241</v>
      </c>
      <c r="E9" s="45">
        <v>13084</v>
      </c>
      <c r="F9" s="45">
        <v>15618</v>
      </c>
      <c r="G9" s="45">
        <v>8920</v>
      </c>
      <c r="H9" s="45">
        <v>8148</v>
      </c>
      <c r="I9" s="45">
        <v>21113</v>
      </c>
      <c r="J9" s="45">
        <v>3922</v>
      </c>
      <c r="K9" s="38">
        <f>SUM(B9:J9)</f>
        <v>132686</v>
      </c>
      <c r="L9"/>
      <c r="M9"/>
      <c r="N9"/>
    </row>
    <row r="10" spans="1:14" ht="16.5" customHeight="1">
      <c r="A10" s="22" t="s">
        <v>34</v>
      </c>
      <c r="B10" s="45">
        <v>43</v>
      </c>
      <c r="C10" s="45">
        <v>5</v>
      </c>
      <c r="D10" s="45">
        <v>7</v>
      </c>
      <c r="E10" s="45">
        <v>52</v>
      </c>
      <c r="F10" s="45">
        <v>13</v>
      </c>
      <c r="G10" s="45">
        <v>3</v>
      </c>
      <c r="H10" s="45">
        <v>0</v>
      </c>
      <c r="I10" s="45">
        <v>69</v>
      </c>
      <c r="J10" s="45">
        <v>0</v>
      </c>
      <c r="K10" s="38">
        <f>SUM(B10:J10)</f>
        <v>192</v>
      </c>
      <c r="L10"/>
      <c r="M10"/>
      <c r="N10"/>
    </row>
    <row r="11" spans="1:14" ht="16.5" customHeight="1">
      <c r="A11" s="44" t="s">
        <v>33</v>
      </c>
      <c r="B11" s="43">
        <v>271310</v>
      </c>
      <c r="C11" s="43">
        <v>226056</v>
      </c>
      <c r="D11" s="43">
        <v>289073</v>
      </c>
      <c r="E11" s="43">
        <v>150417</v>
      </c>
      <c r="F11" s="43">
        <v>191057</v>
      </c>
      <c r="G11" s="43">
        <v>206759</v>
      </c>
      <c r="H11" s="43">
        <v>245061</v>
      </c>
      <c r="I11" s="43">
        <v>312284</v>
      </c>
      <c r="J11" s="43">
        <v>99622</v>
      </c>
      <c r="K11" s="38">
        <f>SUM(B11:J11)</f>
        <v>1991639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1.262935722943186</v>
      </c>
      <c r="C15" s="39">
        <v>1.310482289758249</v>
      </c>
      <c r="D15" s="39">
        <v>1.10438186770239</v>
      </c>
      <c r="E15" s="39">
        <v>1.429516056988562</v>
      </c>
      <c r="F15" s="39">
        <v>1.161580436595986</v>
      </c>
      <c r="G15" s="39">
        <v>1.175094843356696</v>
      </c>
      <c r="H15" s="39">
        <v>1.140318718189147</v>
      </c>
      <c r="I15" s="39">
        <v>1.16422752391436</v>
      </c>
      <c r="J15" s="39">
        <v>1.226184357607822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1289273.75</v>
      </c>
      <c r="C17" s="36">
        <f aca="true" t="shared" si="2" ref="C17:J17">C18+C19+C20+C21+C22+C23+C24</f>
        <v>1242669.1099999999</v>
      </c>
      <c r="D17" s="36">
        <f t="shared" si="2"/>
        <v>1448699.8499999999</v>
      </c>
      <c r="E17" s="36">
        <f t="shared" si="2"/>
        <v>867464.56</v>
      </c>
      <c r="F17" s="36">
        <f t="shared" si="2"/>
        <v>940107.7999999999</v>
      </c>
      <c r="G17" s="36">
        <f t="shared" si="2"/>
        <v>998036.6900000001</v>
      </c>
      <c r="H17" s="36">
        <f t="shared" si="2"/>
        <v>913950.2699999999</v>
      </c>
      <c r="I17" s="36">
        <f t="shared" si="2"/>
        <v>1250923.9000000001</v>
      </c>
      <c r="J17" s="36">
        <f t="shared" si="2"/>
        <v>458442.15</v>
      </c>
      <c r="K17" s="36">
        <f aca="true" t="shared" si="3" ref="K17:K24">SUM(B17:J17)</f>
        <v>9409568.08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993804.87</v>
      </c>
      <c r="C18" s="30">
        <f t="shared" si="4"/>
        <v>922121.74</v>
      </c>
      <c r="D18" s="30">
        <f t="shared" si="4"/>
        <v>1287614.93</v>
      </c>
      <c r="E18" s="30">
        <f t="shared" si="4"/>
        <v>590033.8</v>
      </c>
      <c r="F18" s="30">
        <f t="shared" si="4"/>
        <v>789072.78</v>
      </c>
      <c r="G18" s="30">
        <f t="shared" si="4"/>
        <v>831734.5</v>
      </c>
      <c r="H18" s="30">
        <f t="shared" si="4"/>
        <v>777478.23</v>
      </c>
      <c r="I18" s="30">
        <f t="shared" si="4"/>
        <v>1034278.15</v>
      </c>
      <c r="J18" s="30">
        <f t="shared" si="4"/>
        <v>363398.02</v>
      </c>
      <c r="K18" s="30">
        <f t="shared" si="3"/>
        <v>7589537.02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261306.8</v>
      </c>
      <c r="C19" s="30">
        <f t="shared" si="5"/>
        <v>286302.47</v>
      </c>
      <c r="D19" s="30">
        <f t="shared" si="5"/>
        <v>134403.65</v>
      </c>
      <c r="E19" s="30">
        <f t="shared" si="5"/>
        <v>253428.99</v>
      </c>
      <c r="F19" s="30">
        <f t="shared" si="5"/>
        <v>127498.72</v>
      </c>
      <c r="G19" s="30">
        <f t="shared" si="5"/>
        <v>145632.42</v>
      </c>
      <c r="H19" s="30">
        <f t="shared" si="5"/>
        <v>109094.75</v>
      </c>
      <c r="I19" s="30">
        <f t="shared" si="5"/>
        <v>169856.94</v>
      </c>
      <c r="J19" s="30">
        <f t="shared" si="5"/>
        <v>82194.95</v>
      </c>
      <c r="K19" s="30">
        <f t="shared" si="3"/>
        <v>1569719.69</v>
      </c>
      <c r="L19"/>
      <c r="M19"/>
      <c r="N19"/>
    </row>
    <row r="20" spans="1:14" ht="16.5" customHeight="1">
      <c r="A20" s="18" t="s">
        <v>28</v>
      </c>
      <c r="B20" s="30">
        <v>32820.85</v>
      </c>
      <c r="C20" s="30">
        <v>31562.44</v>
      </c>
      <c r="D20" s="30">
        <v>22657.58</v>
      </c>
      <c r="E20" s="30">
        <v>21319.31</v>
      </c>
      <c r="F20" s="30">
        <v>22195.07</v>
      </c>
      <c r="G20" s="30">
        <v>19328.54</v>
      </c>
      <c r="H20" s="30">
        <v>24694.83</v>
      </c>
      <c r="I20" s="30">
        <v>44106.35</v>
      </c>
      <c r="J20" s="30">
        <v>11507.95</v>
      </c>
      <c r="K20" s="30">
        <f t="shared" si="3"/>
        <v>230192.92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-146798.65</v>
      </c>
      <c r="C27" s="30">
        <f t="shared" si="6"/>
        <v>-103619.56999999999</v>
      </c>
      <c r="D27" s="30">
        <f t="shared" si="6"/>
        <v>-137595.56</v>
      </c>
      <c r="E27" s="30">
        <f t="shared" si="6"/>
        <v>-125946.8</v>
      </c>
      <c r="F27" s="30">
        <f t="shared" si="6"/>
        <v>-72702.12</v>
      </c>
      <c r="G27" s="30">
        <f t="shared" si="6"/>
        <v>-124507.81</v>
      </c>
      <c r="H27" s="30">
        <f t="shared" si="6"/>
        <v>-56879.479999999996</v>
      </c>
      <c r="I27" s="30">
        <f t="shared" si="6"/>
        <v>-124973.15</v>
      </c>
      <c r="J27" s="30">
        <f t="shared" si="6"/>
        <v>-32812.369999999995</v>
      </c>
      <c r="K27" s="30">
        <f aca="true" t="shared" si="7" ref="K27:K35">SUM(B27:J27)</f>
        <v>-925835.51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-141335.44</v>
      </c>
      <c r="C28" s="30">
        <f t="shared" si="8"/>
        <v>-98358.7</v>
      </c>
      <c r="D28" s="30">
        <f t="shared" si="8"/>
        <v>-112964.83</v>
      </c>
      <c r="E28" s="30">
        <f t="shared" si="8"/>
        <v>-122272.72</v>
      </c>
      <c r="F28" s="30">
        <f t="shared" si="8"/>
        <v>-68719.2</v>
      </c>
      <c r="G28" s="30">
        <f t="shared" si="8"/>
        <v>-120279.95</v>
      </c>
      <c r="H28" s="30">
        <f t="shared" si="8"/>
        <v>-53013.7</v>
      </c>
      <c r="I28" s="30">
        <f t="shared" si="8"/>
        <v>-119680.32999999999</v>
      </c>
      <c r="J28" s="30">
        <f t="shared" si="8"/>
        <v>-25519.48</v>
      </c>
      <c r="K28" s="30">
        <f t="shared" si="7"/>
        <v>-862144.3499999999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-89504.8</v>
      </c>
      <c r="C29" s="30">
        <f aca="true" t="shared" si="9" ref="C29:J29">-ROUND((C9)*$E$3,2)</f>
        <v>-89311.2</v>
      </c>
      <c r="D29" s="30">
        <f t="shared" si="9"/>
        <v>-93460.4</v>
      </c>
      <c r="E29" s="30">
        <f t="shared" si="9"/>
        <v>-57569.6</v>
      </c>
      <c r="F29" s="30">
        <f t="shared" si="9"/>
        <v>-68719.2</v>
      </c>
      <c r="G29" s="30">
        <f t="shared" si="9"/>
        <v>-39248</v>
      </c>
      <c r="H29" s="30">
        <f t="shared" si="9"/>
        <v>-35851.2</v>
      </c>
      <c r="I29" s="30">
        <f t="shared" si="9"/>
        <v>-92897.2</v>
      </c>
      <c r="J29" s="30">
        <f t="shared" si="9"/>
        <v>-17256.8</v>
      </c>
      <c r="K29" s="30">
        <f t="shared" si="7"/>
        <v>-583818.4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-2670.8</v>
      </c>
      <c r="C31" s="30">
        <v>-1139.6</v>
      </c>
      <c r="D31" s="30">
        <v>-1293.6</v>
      </c>
      <c r="E31" s="30">
        <v>-1786.4</v>
      </c>
      <c r="F31" s="26">
        <v>0</v>
      </c>
      <c r="G31" s="30">
        <v>-1201.2</v>
      </c>
      <c r="H31" s="30">
        <v>-223.39</v>
      </c>
      <c r="I31" s="30">
        <v>-348.62</v>
      </c>
      <c r="J31" s="30">
        <v>-107.54</v>
      </c>
      <c r="K31" s="30">
        <f t="shared" si="7"/>
        <v>-8771.150000000001</v>
      </c>
      <c r="L31"/>
      <c r="M31"/>
      <c r="N31"/>
    </row>
    <row r="32" spans="1:14" ht="16.5" customHeight="1">
      <c r="A32" s="25" t="s">
        <v>21</v>
      </c>
      <c r="B32" s="30">
        <v>-49159.84</v>
      </c>
      <c r="C32" s="30">
        <v>-7907.9</v>
      </c>
      <c r="D32" s="30">
        <v>-18210.83</v>
      </c>
      <c r="E32" s="30">
        <v>-62916.72</v>
      </c>
      <c r="F32" s="26">
        <v>0</v>
      </c>
      <c r="G32" s="30">
        <v>-79830.75</v>
      </c>
      <c r="H32" s="30">
        <v>-16939.11</v>
      </c>
      <c r="I32" s="30">
        <v>-26434.51</v>
      </c>
      <c r="J32" s="30">
        <v>-8155.14</v>
      </c>
      <c r="K32" s="30">
        <f t="shared" si="7"/>
        <v>-269554.80000000005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-5463.209999999999</v>
      </c>
      <c r="C33" s="27">
        <f aca="true" t="shared" si="10" ref="C33:J33">SUM(C34:C44)</f>
        <v>-5260.87</v>
      </c>
      <c r="D33" s="27">
        <f t="shared" si="10"/>
        <v>-24630.73</v>
      </c>
      <c r="E33" s="27">
        <f t="shared" si="10"/>
        <v>-3674.08</v>
      </c>
      <c r="F33" s="27">
        <f t="shared" si="10"/>
        <v>-3982.92</v>
      </c>
      <c r="G33" s="27">
        <f t="shared" si="10"/>
        <v>-4227.86</v>
      </c>
      <c r="H33" s="27">
        <f t="shared" si="10"/>
        <v>-3865.78</v>
      </c>
      <c r="I33" s="27">
        <f t="shared" si="10"/>
        <v>-5292.82</v>
      </c>
      <c r="J33" s="27">
        <f t="shared" si="10"/>
        <v>-7292.889999999999</v>
      </c>
      <c r="K33" s="30">
        <f t="shared" si="7"/>
        <v>-63691.159999999996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-6653.69</v>
      </c>
      <c r="C43" s="27">
        <v>-6407.26</v>
      </c>
      <c r="D43" s="27">
        <v>-7470.81</v>
      </c>
      <c r="E43" s="27">
        <v>-4474.7</v>
      </c>
      <c r="F43" s="27">
        <v>-4850.84</v>
      </c>
      <c r="G43" s="27">
        <v>-5149.15</v>
      </c>
      <c r="H43" s="27">
        <v>-4708.17</v>
      </c>
      <c r="I43" s="27">
        <v>-6446.17</v>
      </c>
      <c r="J43" s="27">
        <v>-2360.57</v>
      </c>
      <c r="K43" s="27">
        <f>SUM(B43:J43)</f>
        <v>-48521.36</v>
      </c>
      <c r="L43" s="24"/>
      <c r="M43"/>
      <c r="N43"/>
    </row>
    <row r="44" spans="1:14" s="23" customFormat="1" ht="16.5" customHeight="1">
      <c r="A44" s="25" t="s">
        <v>73</v>
      </c>
      <c r="B44" s="27">
        <v>1190.48</v>
      </c>
      <c r="C44" s="27">
        <v>1146.39</v>
      </c>
      <c r="D44" s="27">
        <v>1336.68</v>
      </c>
      <c r="E44" s="27">
        <v>800.62</v>
      </c>
      <c r="F44" s="27">
        <v>867.92</v>
      </c>
      <c r="G44" s="27">
        <v>921.29</v>
      </c>
      <c r="H44" s="27">
        <v>842.39</v>
      </c>
      <c r="I44" s="27">
        <v>1153.35</v>
      </c>
      <c r="J44" s="27">
        <v>422.35</v>
      </c>
      <c r="K44" s="27">
        <f>SUM(B44:J44)</f>
        <v>8681.470000000001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1142475.1</v>
      </c>
      <c r="C48" s="27">
        <f aca="true" t="shared" si="11" ref="C48:J48">IF(C17+C27+C49&lt;0,0,C17+C27+C49)</f>
        <v>1139049.5399999998</v>
      </c>
      <c r="D48" s="27">
        <f t="shared" si="11"/>
        <v>1311104.2899999998</v>
      </c>
      <c r="E48" s="27">
        <f t="shared" si="11"/>
        <v>741517.76</v>
      </c>
      <c r="F48" s="27">
        <f t="shared" si="11"/>
        <v>867405.6799999999</v>
      </c>
      <c r="G48" s="27">
        <f t="shared" si="11"/>
        <v>873528.8800000001</v>
      </c>
      <c r="H48" s="27">
        <f t="shared" si="11"/>
        <v>857070.7899999999</v>
      </c>
      <c r="I48" s="27">
        <f t="shared" si="11"/>
        <v>1125950.7500000002</v>
      </c>
      <c r="J48" s="27">
        <f t="shared" si="11"/>
        <v>425629.78</v>
      </c>
      <c r="K48" s="20">
        <f>SUM(B48:J48)</f>
        <v>8483732.569999998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1142475.09</v>
      </c>
      <c r="C54" s="10">
        <f t="shared" si="13"/>
        <v>1139049.54</v>
      </c>
      <c r="D54" s="10">
        <f t="shared" si="13"/>
        <v>1311104.29</v>
      </c>
      <c r="E54" s="10">
        <f t="shared" si="13"/>
        <v>741517.76</v>
      </c>
      <c r="F54" s="10">
        <f t="shared" si="13"/>
        <v>867405.68</v>
      </c>
      <c r="G54" s="10">
        <f t="shared" si="13"/>
        <v>873528.87</v>
      </c>
      <c r="H54" s="10">
        <f t="shared" si="13"/>
        <v>857070.79</v>
      </c>
      <c r="I54" s="10">
        <f>SUM(I55:I67)</f>
        <v>1125950.74</v>
      </c>
      <c r="J54" s="10">
        <f t="shared" si="13"/>
        <v>425629.78</v>
      </c>
      <c r="K54" s="5">
        <f>SUM(K55:K67)</f>
        <v>8483732.54</v>
      </c>
      <c r="L54" s="9"/>
    </row>
    <row r="55" spans="1:11" ht="16.5" customHeight="1">
      <c r="A55" s="7" t="s">
        <v>60</v>
      </c>
      <c r="B55" s="8">
        <v>998066.24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998066.24</v>
      </c>
    </row>
    <row r="56" spans="1:11" ht="16.5" customHeight="1">
      <c r="A56" s="7" t="s">
        <v>61</v>
      </c>
      <c r="B56" s="8">
        <v>144408.85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144408.85</v>
      </c>
    </row>
    <row r="57" spans="1:11" ht="16.5" customHeight="1">
      <c r="A57" s="7" t="s">
        <v>4</v>
      </c>
      <c r="B57" s="6">
        <v>0</v>
      </c>
      <c r="C57" s="8">
        <v>1139049.54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1139049.54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1311104.29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1311104.29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741517.76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741517.76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867405.68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867405.68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873528.87</v>
      </c>
      <c r="H61" s="6">
        <v>0</v>
      </c>
      <c r="I61" s="6">
        <v>0</v>
      </c>
      <c r="J61" s="6">
        <v>0</v>
      </c>
      <c r="K61" s="5">
        <f t="shared" si="14"/>
        <v>873528.87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857070.79</v>
      </c>
      <c r="I62" s="6">
        <v>0</v>
      </c>
      <c r="J62" s="6">
        <v>0</v>
      </c>
      <c r="K62" s="5">
        <f t="shared" si="14"/>
        <v>857070.79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407594.17</v>
      </c>
      <c r="J64" s="6">
        <v>0</v>
      </c>
      <c r="K64" s="5">
        <f t="shared" si="14"/>
        <v>407594.17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718356.57</v>
      </c>
      <c r="J65" s="6">
        <v>0</v>
      </c>
      <c r="K65" s="5">
        <f t="shared" si="14"/>
        <v>718356.57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425629.78</v>
      </c>
      <c r="K66" s="5">
        <f t="shared" si="14"/>
        <v>425629.78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2021-11-05T19:18:23Z</dcterms:modified>
  <cp:category/>
  <cp:version/>
  <cp:contentType/>
  <cp:contentStatus/>
</cp:coreProperties>
</file>