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<sst xmlns="http://schemas.openxmlformats.org/spreadsheetml/2006/main" count="76" uniqueCount="75">
  <si>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</si>
  <si>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</si>
  <si>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</si>
  <si>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</si>
  <si>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</si>
  <si>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</si>
  <si>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</si>
  <si>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</si>
  <si>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</si>
  <si>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</si>
  <si>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</si>
  <si>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</si>
  <si>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</si>
  <si>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</si>
  <si>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</si>
  <si>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</si>
  <si>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</si>
  <si>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</si>
  <si>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</si>
  <si>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</si>
  <si>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</si>
  <si>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</si>
  <si>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</si>
  <si>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</si>
  <si>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</si>
  <si>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</si>
  <si>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</si>
  <si>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</si>
  <si>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</si>
  <si>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</si>
  <si>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</si>
  <si>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</si>
  <si>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</si>
  <si>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</si>
  <si>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</si>
  <si>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</si>
  <si>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</si>
  <si>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</si>
  <si>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</si>
  <si>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</si>
  <si>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</si>
  <si>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</si>
  <si>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</si>
  <si>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</si>
  <si>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</si>
  <si>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</si>
  <si>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</si>
  <si>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</si>
  <si>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</si>
  <si>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</si>
  <si>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</si>
  <si>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</si>
  <si>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</si>
  <si>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</si>
  <si>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</si>
  <si>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</si>
  <si>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</si>
  <si>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</si>
  <si>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</si>
  <si>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</si>
  <si>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</si>
  <si>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</si>
  <si>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</si>
  <si>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</si>
  <si>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</si>
  <si>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</si>
  <si>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</si>
  <si>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</si>
  <si>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</si>
  <si>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</si>
  <si>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</si>
  <si>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28/10/21 - VENCIMENTO 05/11/21</t>
  </si>
  <si>
    <t>5.2.11. Amortização dos Investimentos</t>
  </si>
  <si>
    <t>5.3. Revisão de Remuneração pelo Transporte Coletivo ¹</t>
  </si>
  <si>
    <t>¹ Remuneração da frota parada de 11 a 15/08/21.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</si>
</sst>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290341</v>
      </c>
      <c r="C7" s="47">
        <f t="shared" si="0"/>
        <v>245289</v>
      </c>
      <c r="D7" s="47">
        <f t="shared" si="0"/>
        <v>311168</v>
      </c>
      <c r="E7" s="47">
        <f t="shared" si="0"/>
        <v>164930</v>
      </c>
      <c r="F7" s="47">
        <f t="shared" si="0"/>
        <v>204588</v>
      </c>
      <c r="G7" s="47">
        <f t="shared" si="0"/>
        <v>213402</v>
      </c>
      <c r="H7" s="47">
        <f t="shared" si="0"/>
        <v>250294</v>
      </c>
      <c r="I7" s="47">
        <f t="shared" si="0"/>
        <v>333787</v>
      </c>
      <c r="J7" s="47">
        <f t="shared" si="0"/>
        <v>102970</v>
      </c>
      <c r="K7" s="47">
        <f t="shared" si="0"/>
        <v>2116769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19418</v>
      </c>
      <c r="C8" s="45">
        <f t="shared" si="1"/>
        <v>19134</v>
      </c>
      <c r="D8" s="45">
        <f t="shared" si="1"/>
        <v>19654</v>
      </c>
      <c r="E8" s="45">
        <f t="shared" si="1"/>
        <v>12730</v>
      </c>
      <c r="F8" s="45">
        <f t="shared" si="1"/>
        <v>14801</v>
      </c>
      <c r="G8" s="45">
        <f t="shared" si="1"/>
        <v>8150</v>
      </c>
      <c r="H8" s="45">
        <f t="shared" si="1"/>
        <v>7445</v>
      </c>
      <c r="I8" s="45">
        <f t="shared" si="1"/>
        <v>20348</v>
      </c>
      <c r="J8" s="45">
        <f t="shared" si="1"/>
        <v>3787</v>
      </c>
      <c r="K8" s="38">
        <f>SUM(B8:J8)</f>
        <v>125467</v>
      </c>
      <c r="L8"/>
      <c r="M8"/>
      <c r="N8"/>
    </row>
    <row r="9" spans="1:14" ht="16.5" customHeight="1">
      <c r="A9" s="22" t="s">
        <v>34</v>
      </c>
      <c r="B9" s="45">
        <v>19365</v>
      </c>
      <c r="C9" s="45">
        <v>19126</v>
      </c>
      <c r="D9" s="45">
        <v>19643</v>
      </c>
      <c r="E9" s="45">
        <v>12676</v>
      </c>
      <c r="F9" s="45">
        <v>14796</v>
      </c>
      <c r="G9" s="45">
        <v>8148</v>
      </c>
      <c r="H9" s="45">
        <v>7445</v>
      </c>
      <c r="I9" s="45">
        <v>20283</v>
      </c>
      <c r="J9" s="45">
        <v>3787</v>
      </c>
      <c r="K9" s="38">
        <f>SUM(B9:J9)</f>
        <v>125269</v>
      </c>
      <c r="L9"/>
      <c r="M9"/>
      <c r="N9"/>
    </row>
    <row r="10" spans="1:14" ht="16.5" customHeight="1">
      <c r="A10" s="22" t="s">
        <v>33</v>
      </c>
      <c r="B10" s="45">
        <v>53</v>
      </c>
      <c r="C10" s="45">
        <v>8</v>
      </c>
      <c r="D10" s="45">
        <v>11</v>
      </c>
      <c r="E10" s="45">
        <v>54</v>
      </c>
      <c r="F10" s="45">
        <v>5</v>
      </c>
      <c r="G10" s="45">
        <v>2</v>
      </c>
      <c r="H10" s="45">
        <v>0</v>
      </c>
      <c r="I10" s="45">
        <v>65</v>
      </c>
      <c r="J10" s="45">
        <v>0</v>
      </c>
      <c r="K10" s="38">
        <f>SUM(B10:J10)</f>
        <v>198</v>
      </c>
      <c r="L10"/>
      <c r="M10"/>
      <c r="N10"/>
    </row>
    <row r="11" spans="1:14" ht="16.5" customHeight="1">
      <c r="A11" s="44" t="s">
        <v>32</v>
      </c>
      <c r="B11" s="43">
        <v>270923</v>
      </c>
      <c r="C11" s="43">
        <v>226155</v>
      </c>
      <c r="D11" s="43">
        <v>291514</v>
      </c>
      <c r="E11" s="43">
        <v>152200</v>
      </c>
      <c r="F11" s="43">
        <v>189787</v>
      </c>
      <c r="G11" s="43">
        <v>205252</v>
      </c>
      <c r="H11" s="43">
        <v>242849</v>
      </c>
      <c r="I11" s="43">
        <v>313439</v>
      </c>
      <c r="J11" s="43">
        <v>99183</v>
      </c>
      <c r="K11" s="38">
        <f>SUM(B11:J11)</f>
        <v>1991302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1.27130592131291</v>
      </c>
      <c r="C15" s="39">
        <v>1.330730960309178</v>
      </c>
      <c r="D15" s="39">
        <v>1.113928990044977</v>
      </c>
      <c r="E15" s="39">
        <v>1.427272762073348</v>
      </c>
      <c r="F15" s="39">
        <v>1.166767420072644</v>
      </c>
      <c r="G15" s="39">
        <v>1.196083225479157</v>
      </c>
      <c r="H15" s="39">
        <v>1.150948602515841</v>
      </c>
      <c r="I15" s="39">
        <v>1.168644279004003</v>
      </c>
      <c r="J15" s="39">
        <v>1.23064463493514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1291093.61</v>
      </c>
      <c r="C17" s="36">
        <f aca="true" t="shared" si="2" ref="C17:J17">C18+C19+C20+C21+C22+C23+C24</f>
        <v>1255975.2499999998</v>
      </c>
      <c r="D17" s="36">
        <f t="shared" si="2"/>
        <v>1465656.98</v>
      </c>
      <c r="E17" s="36">
        <f t="shared" si="2"/>
        <v>872787.26</v>
      </c>
      <c r="F17" s="36">
        <f t="shared" si="2"/>
        <v>933956.5399999999</v>
      </c>
      <c r="G17" s="36">
        <f t="shared" si="2"/>
        <v>1005380.03</v>
      </c>
      <c r="H17" s="36">
        <f t="shared" si="2"/>
        <v>912248.7099999998</v>
      </c>
      <c r="I17" s="36">
        <f t="shared" si="2"/>
        <v>1256696.21</v>
      </c>
      <c r="J17" s="36">
        <f t="shared" si="2"/>
        <v>458169.99</v>
      </c>
      <c r="K17" s="36">
        <f aca="true" t="shared" si="3" ref="K17:K24">SUM(B17:J17)</f>
        <v>9451964.58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989191.79</v>
      </c>
      <c r="C18" s="30">
        <f t="shared" si="4"/>
        <v>918116.73</v>
      </c>
      <c r="D18" s="30">
        <f t="shared" si="4"/>
        <v>1291129.38</v>
      </c>
      <c r="E18" s="30">
        <f t="shared" si="4"/>
        <v>595001.47</v>
      </c>
      <c r="F18" s="30">
        <f t="shared" si="4"/>
        <v>781055.61</v>
      </c>
      <c r="G18" s="30">
        <f t="shared" si="4"/>
        <v>822942.13</v>
      </c>
      <c r="H18" s="30">
        <f t="shared" si="4"/>
        <v>768527.73</v>
      </c>
      <c r="I18" s="30">
        <f t="shared" si="4"/>
        <v>1035273.76</v>
      </c>
      <c r="J18" s="30">
        <f t="shared" si="4"/>
        <v>361383.51</v>
      </c>
      <c r="K18" s="30">
        <f t="shared" si="3"/>
        <v>7562622.109999999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268373.59</v>
      </c>
      <c r="C19" s="30">
        <f t="shared" si="5"/>
        <v>303649.63</v>
      </c>
      <c r="D19" s="30">
        <f t="shared" si="5"/>
        <v>147097.07</v>
      </c>
      <c r="E19" s="30">
        <f t="shared" si="5"/>
        <v>254227.92</v>
      </c>
      <c r="F19" s="30">
        <f t="shared" si="5"/>
        <v>130254.63</v>
      </c>
      <c r="G19" s="30">
        <f t="shared" si="5"/>
        <v>161365.15</v>
      </c>
      <c r="H19" s="30">
        <f t="shared" si="5"/>
        <v>116008.19</v>
      </c>
      <c r="I19" s="30">
        <f t="shared" si="5"/>
        <v>174593</v>
      </c>
      <c r="J19" s="30">
        <f t="shared" si="5"/>
        <v>83351.17</v>
      </c>
      <c r="K19" s="30">
        <f t="shared" si="3"/>
        <v>1638920.3499999999</v>
      </c>
      <c r="L19"/>
      <c r="M19"/>
      <c r="N19"/>
    </row>
    <row r="20" spans="1:14" ht="16.5" customHeight="1">
      <c r="A20" s="18" t="s">
        <v>27</v>
      </c>
      <c r="B20" s="30">
        <v>32187</v>
      </c>
      <c r="C20" s="30">
        <v>31526.43</v>
      </c>
      <c r="D20" s="30">
        <v>23406.84</v>
      </c>
      <c r="E20" s="30">
        <v>20875.41</v>
      </c>
      <c r="F20" s="30">
        <v>21305.07</v>
      </c>
      <c r="G20" s="30">
        <v>19731.52</v>
      </c>
      <c r="H20" s="30">
        <v>25030.33</v>
      </c>
      <c r="I20" s="30">
        <v>44146.99</v>
      </c>
      <c r="J20" s="30">
        <v>12094.08</v>
      </c>
      <c r="K20" s="30">
        <f t="shared" si="3"/>
        <v>230303.66999999995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+B28+B33+B46</f>
        <v>164123.8</v>
      </c>
      <c r="C27" s="30">
        <f t="shared" si="6"/>
        <v>150467.55</v>
      </c>
      <c r="D27" s="30">
        <f t="shared" si="6"/>
        <v>312330.95000000007</v>
      </c>
      <c r="E27" s="30">
        <f t="shared" si="6"/>
        <v>235283.51999999996</v>
      </c>
      <c r="F27" s="30">
        <f t="shared" si="6"/>
        <v>129293.71</v>
      </c>
      <c r="G27" s="30">
        <f t="shared" si="6"/>
        <v>56492.63000000002</v>
      </c>
      <c r="H27" s="30">
        <f t="shared" si="6"/>
        <v>137001.98000000004</v>
      </c>
      <c r="I27" s="30">
        <f t="shared" si="6"/>
        <v>451364.7100000001</v>
      </c>
      <c r="J27" s="30">
        <f t="shared" si="6"/>
        <v>92626.88</v>
      </c>
      <c r="K27" s="30">
        <f aca="true" t="shared" si="7" ref="K27:K35">SUM(B27:J27)</f>
        <v>1728985.73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-145237.88</v>
      </c>
      <c r="C28" s="30">
        <f t="shared" si="8"/>
        <v>-88705.09999999999</v>
      </c>
      <c r="D28" s="30">
        <f t="shared" si="8"/>
        <v>-110428.16999999998</v>
      </c>
      <c r="E28" s="30">
        <f t="shared" si="8"/>
        <v>-135234.59</v>
      </c>
      <c r="F28" s="30">
        <f t="shared" si="8"/>
        <v>-65102.4</v>
      </c>
      <c r="G28" s="30">
        <f t="shared" si="8"/>
        <v>-121062.35999999999</v>
      </c>
      <c r="H28" s="30">
        <f t="shared" si="8"/>
        <v>-52392.75</v>
      </c>
      <c r="I28" s="30">
        <f t="shared" si="8"/>
        <v>-119886.40999999999</v>
      </c>
      <c r="J28" s="30">
        <f t="shared" si="8"/>
        <v>-26115.729999999996</v>
      </c>
      <c r="K28" s="30">
        <f t="shared" si="7"/>
        <v>-864165.39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-85206</v>
      </c>
      <c r="C29" s="30">
        <f aca="true" t="shared" si="9" ref="C29:J29">-ROUND((C9)*$E$3,2)</f>
        <v>-84154.4</v>
      </c>
      <c r="D29" s="30">
        <f t="shared" si="9"/>
        <v>-86429.2</v>
      </c>
      <c r="E29" s="30">
        <f t="shared" si="9"/>
        <v>-55774.4</v>
      </c>
      <c r="F29" s="30">
        <f t="shared" si="9"/>
        <v>-65102.4</v>
      </c>
      <c r="G29" s="30">
        <f t="shared" si="9"/>
        <v>-35851.2</v>
      </c>
      <c r="H29" s="30">
        <f t="shared" si="9"/>
        <v>-32758</v>
      </c>
      <c r="I29" s="30">
        <f t="shared" si="9"/>
        <v>-89245.2</v>
      </c>
      <c r="J29" s="30">
        <f t="shared" si="9"/>
        <v>-16662.8</v>
      </c>
      <c r="K29" s="30">
        <f t="shared" si="7"/>
        <v>-551183.6000000001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-3080</v>
      </c>
      <c r="C31" s="30">
        <v>-554.4</v>
      </c>
      <c r="D31" s="30">
        <v>-1632.4</v>
      </c>
      <c r="E31" s="30">
        <v>-1694</v>
      </c>
      <c r="F31" s="26">
        <v>0</v>
      </c>
      <c r="G31" s="30">
        <v>-985.6</v>
      </c>
      <c r="H31" s="30">
        <v>-198.57</v>
      </c>
      <c r="I31" s="30">
        <v>-309.87</v>
      </c>
      <c r="J31" s="30">
        <v>-95.6</v>
      </c>
      <c r="K31" s="30">
        <f t="shared" si="7"/>
        <v>-8550.44</v>
      </c>
      <c r="L31"/>
      <c r="M31"/>
      <c r="N31"/>
    </row>
    <row r="32" spans="1:14" ht="16.5" customHeight="1">
      <c r="A32" s="25" t="s">
        <v>20</v>
      </c>
      <c r="B32" s="30">
        <v>-56951.88</v>
      </c>
      <c r="C32" s="30">
        <v>-3996.3</v>
      </c>
      <c r="D32" s="30">
        <v>-22366.57</v>
      </c>
      <c r="E32" s="30">
        <v>-77766.19</v>
      </c>
      <c r="F32" s="26">
        <v>0</v>
      </c>
      <c r="G32" s="30">
        <v>-84225.56</v>
      </c>
      <c r="H32" s="30">
        <v>-19436.18</v>
      </c>
      <c r="I32" s="30">
        <v>-30331.34</v>
      </c>
      <c r="J32" s="30">
        <v>-9357.33</v>
      </c>
      <c r="K32" s="30">
        <f t="shared" si="7"/>
        <v>-304431.35000000003</v>
      </c>
      <c r="L32"/>
      <c r="M32"/>
      <c r="N32"/>
    </row>
    <row r="33" spans="1:14" s="23" customFormat="1" ht="16.5" customHeight="1">
      <c r="A33" s="18" t="s">
        <v>19</v>
      </c>
      <c r="B33" s="27">
        <f>SUM(B34:B44)</f>
        <v>-5452.56</v>
      </c>
      <c r="C33" s="27">
        <f aca="true" t="shared" si="10" ref="C33:J33">SUM(C34:C44)</f>
        <v>-5303.47</v>
      </c>
      <c r="D33" s="27">
        <f t="shared" si="10"/>
        <v>-24683.969999999998</v>
      </c>
      <c r="E33" s="27">
        <f t="shared" si="10"/>
        <v>-3684.73</v>
      </c>
      <c r="F33" s="27">
        <f t="shared" si="10"/>
        <v>-3940.33</v>
      </c>
      <c r="G33" s="27">
        <f t="shared" si="10"/>
        <v>-4238.51</v>
      </c>
      <c r="H33" s="27">
        <f t="shared" si="10"/>
        <v>-3844.4799999999996</v>
      </c>
      <c r="I33" s="27">
        <f t="shared" si="10"/>
        <v>-5303.47</v>
      </c>
      <c r="J33" s="27">
        <f t="shared" si="10"/>
        <v>-7292.889999999999</v>
      </c>
      <c r="K33" s="30">
        <f t="shared" si="7"/>
        <v>-63744.41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30">
        <v>-6640.72</v>
      </c>
      <c r="C43" s="30">
        <v>-6459.14</v>
      </c>
      <c r="D43" s="30">
        <v>-7535.66</v>
      </c>
      <c r="E43" s="30">
        <v>-4487.67</v>
      </c>
      <c r="F43" s="30">
        <v>-4798.96</v>
      </c>
      <c r="G43" s="30">
        <v>-5162.12</v>
      </c>
      <c r="H43" s="30">
        <v>-4682.23</v>
      </c>
      <c r="I43" s="30">
        <v>-6459.14</v>
      </c>
      <c r="J43" s="30">
        <v>-2360.57</v>
      </c>
      <c r="K43" s="30">
        <f>SUM(B43:J43)</f>
        <v>-48586.21</v>
      </c>
      <c r="L43" s="24"/>
      <c r="M43"/>
      <c r="N43"/>
    </row>
    <row r="44" spans="1:14" s="23" customFormat="1" ht="16.5" customHeight="1">
      <c r="A44" s="25" t="s">
        <v>72</v>
      </c>
      <c r="B44" s="30">
        <v>1188.16</v>
      </c>
      <c r="C44" s="30">
        <v>1155.67</v>
      </c>
      <c r="D44" s="30">
        <v>1348.29</v>
      </c>
      <c r="E44" s="30">
        <v>802.94</v>
      </c>
      <c r="F44" s="30">
        <v>858.63</v>
      </c>
      <c r="G44" s="30">
        <v>923.61</v>
      </c>
      <c r="H44" s="30">
        <v>837.75</v>
      </c>
      <c r="I44" s="30">
        <v>1155.67</v>
      </c>
      <c r="J44" s="30">
        <v>422.35</v>
      </c>
      <c r="K44" s="30">
        <f>SUM(B44:J44)</f>
        <v>8693.07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73</v>
      </c>
      <c r="B46" s="30">
        <v>314814.24</v>
      </c>
      <c r="C46" s="30">
        <v>244476.12</v>
      </c>
      <c r="D46" s="30">
        <v>447443.09</v>
      </c>
      <c r="E46" s="30">
        <v>374202.83999999997</v>
      </c>
      <c r="F46" s="30">
        <v>198336.44</v>
      </c>
      <c r="G46" s="30">
        <v>181793.5</v>
      </c>
      <c r="H46" s="30">
        <v>193239.21000000002</v>
      </c>
      <c r="I46" s="30">
        <v>576554.5900000001</v>
      </c>
      <c r="J46" s="30">
        <v>126035.5</v>
      </c>
      <c r="K46" s="30">
        <f>SUM(B46:J46)</f>
        <v>2656895.5300000003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1455217.4100000001</v>
      </c>
      <c r="C48" s="27">
        <f aca="true" t="shared" si="11" ref="C48:J48">IF(C17+C27+C49&lt;0,0,C17+C27+C49)</f>
        <v>1406442.7999999998</v>
      </c>
      <c r="D48" s="27">
        <f t="shared" si="11"/>
        <v>1777987.9300000002</v>
      </c>
      <c r="E48" s="27">
        <f t="shared" si="11"/>
        <v>1108070.78</v>
      </c>
      <c r="F48" s="27">
        <f t="shared" si="11"/>
        <v>1063250.25</v>
      </c>
      <c r="G48" s="27">
        <f t="shared" si="11"/>
        <v>1061872.6600000001</v>
      </c>
      <c r="H48" s="27">
        <f t="shared" si="11"/>
        <v>1049250.69</v>
      </c>
      <c r="I48" s="27">
        <f t="shared" si="11"/>
        <v>1708060.92</v>
      </c>
      <c r="J48" s="27">
        <f t="shared" si="11"/>
        <v>550796.87</v>
      </c>
      <c r="K48" s="20">
        <f>SUM(B48:J48)</f>
        <v>11180950.31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1455217.4</v>
      </c>
      <c r="C54" s="10">
        <f t="shared" si="13"/>
        <v>1406442.8</v>
      </c>
      <c r="D54" s="10">
        <f t="shared" si="13"/>
        <v>1777987.93</v>
      </c>
      <c r="E54" s="10">
        <f t="shared" si="13"/>
        <v>1108070.78</v>
      </c>
      <c r="F54" s="10">
        <f t="shared" si="13"/>
        <v>1063250.25</v>
      </c>
      <c r="G54" s="10">
        <f t="shared" si="13"/>
        <v>1061872.66</v>
      </c>
      <c r="H54" s="10">
        <f t="shared" si="13"/>
        <v>1049250.69</v>
      </c>
      <c r="I54" s="10">
        <f>SUM(I55:I67)</f>
        <v>1708060.91</v>
      </c>
      <c r="J54" s="10">
        <f t="shared" si="13"/>
        <v>550796.87</v>
      </c>
      <c r="K54" s="5">
        <f>SUM(K55:K67)</f>
        <v>11180950.29</v>
      </c>
      <c r="L54" s="9"/>
    </row>
    <row r="55" spans="1:11" ht="16.5" customHeight="1">
      <c r="A55" s="7" t="s">
        <v>59</v>
      </c>
      <c r="B55" s="8">
        <v>1271538.1199999999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1271538.1199999999</v>
      </c>
    </row>
    <row r="56" spans="1:11" ht="16.5" customHeight="1">
      <c r="A56" s="7" t="s">
        <v>60</v>
      </c>
      <c r="B56" s="8">
        <v>183679.28000000003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183679.28000000003</v>
      </c>
    </row>
    <row r="57" spans="1:11" ht="16.5" customHeight="1">
      <c r="A57" s="7" t="s">
        <v>4</v>
      </c>
      <c r="B57" s="6">
        <v>0</v>
      </c>
      <c r="C57" s="8">
        <v>1406442.8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1406442.8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1777987.93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1777987.93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1108070.78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1108070.78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1063250.25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1063250.25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1061872.66</v>
      </c>
      <c r="H61" s="6">
        <v>0</v>
      </c>
      <c r="I61" s="6">
        <v>0</v>
      </c>
      <c r="J61" s="6">
        <v>0</v>
      </c>
      <c r="K61" s="5">
        <f t="shared" si="14"/>
        <v>1061872.66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1049250.69</v>
      </c>
      <c r="I62" s="6">
        <v>0</v>
      </c>
      <c r="J62" s="6">
        <v>0</v>
      </c>
      <c r="K62" s="5">
        <f t="shared" si="14"/>
        <v>1049250.69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636113.47</v>
      </c>
      <c r="J64" s="6">
        <v>0</v>
      </c>
      <c r="K64" s="5">
        <f t="shared" si="14"/>
        <v>636113.47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1071947.44</v>
      </c>
      <c r="J65" s="6">
        <v>0</v>
      </c>
      <c r="K65" s="5">
        <f t="shared" si="14"/>
        <v>1071947.44</v>
      </c>
    </row>
    <row r="66" spans="1:11" ht="16.5" customHeight="1">
      <c r="A66" s="7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8">
        <v>550796.87</v>
      </c>
      <c r="K66" s="5">
        <f t="shared" si="14"/>
        <v>550796.87</v>
      </c>
    </row>
    <row r="67" spans="1:11" ht="18" customHeight="1">
      <c r="A67" s="4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>
      <c r="A68" s="61" t="s">
        <v>74</v>
      </c>
    </row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2021-11-04T20:35:56Z</dcterms:modified>
  <cp:category/>
  <cp:version/>
  <cp:contentType/>
  <cp:contentStatus/>
</cp:coreProperties>
</file>