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<sst xmlns="http://schemas.openxmlformats.org/spreadsheetml/2006/main" count="75" uniqueCount="74">
  <si>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</si>
  <si>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</si>
  <si>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</si>
  <si>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</si>
  <si>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</si>
  <si>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</si>
  <si>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</si>
  <si>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</si>
  <si>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</si>
  <si>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</si>
  <si>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</si>
  <si>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</si>
  <si>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</si>
  <si>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</si>
  <si>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</si>
  <si>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</si>
  <si>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</si>
  <si>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</si>
  <si>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</si>
  <si>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</si>
  <si>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</si>
  <si>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</si>
  <si>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</si>
  <si>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</si>
  <si>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</si>
  <si>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</si>
  <si>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</si>
  <si>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</si>
  <si>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</si>
  <si>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</si>
  <si>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</si>
  <si>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</si>
  <si>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</si>
  <si>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</si>
  <si>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</si>
  <si>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</si>
  <si>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</si>
  <si>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</si>
  <si>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</si>
  <si>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</si>
  <si>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</si>
  <si>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</si>
  <si>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</si>
  <si>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</si>
  <si>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</si>
  <si>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</si>
  <si>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</si>
  <si>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</si>
  <si>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</si>
  <si>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</si>
  <si>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</si>
  <si>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</si>
  <si>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</si>
  <si>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</si>
  <si>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</si>
  <si>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</si>
  <si>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</si>
  <si>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</si>
  <si>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</si>
  <si>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</si>
  <si>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</si>
  <si>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</si>
  <si>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</si>
  <si>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</si>
  <si>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</si>
  <si>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</si>
  <si>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</si>
  <si>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</si>
  <si>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</si>
  <si>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</si>
  <si>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</si>
  <si>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</si>
  <si>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27/10/21 - VENCIMENTO 04/11/21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</si>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</sst>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292428</v>
      </c>
      <c r="C7" s="47">
        <f t="shared" si="0"/>
        <v>246937</v>
      </c>
      <c r="D7" s="47">
        <f t="shared" si="0"/>
        <v>310492</v>
      </c>
      <c r="E7" s="47">
        <f t="shared" si="0"/>
        <v>164773</v>
      </c>
      <c r="F7" s="47">
        <f t="shared" si="0"/>
        <v>204045</v>
      </c>
      <c r="G7" s="47">
        <f t="shared" si="0"/>
        <v>213523</v>
      </c>
      <c r="H7" s="47">
        <f t="shared" si="0"/>
        <v>248337</v>
      </c>
      <c r="I7" s="47">
        <f t="shared" si="0"/>
        <v>332962</v>
      </c>
      <c r="J7" s="47">
        <f t="shared" si="0"/>
        <v>103406</v>
      </c>
      <c r="K7" s="47">
        <f t="shared" si="0"/>
        <v>2116903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19754</v>
      </c>
      <c r="C8" s="45">
        <f t="shared" si="1"/>
        <v>18919</v>
      </c>
      <c r="D8" s="45">
        <f t="shared" si="1"/>
        <v>19231</v>
      </c>
      <c r="E8" s="45">
        <f t="shared" si="1"/>
        <v>12385</v>
      </c>
      <c r="F8" s="45">
        <f t="shared" si="1"/>
        <v>14665</v>
      </c>
      <c r="G8" s="45">
        <f t="shared" si="1"/>
        <v>8178</v>
      </c>
      <c r="H8" s="45">
        <f t="shared" si="1"/>
        <v>7245</v>
      </c>
      <c r="I8" s="45">
        <f t="shared" si="1"/>
        <v>20295</v>
      </c>
      <c r="J8" s="45">
        <f t="shared" si="1"/>
        <v>3687</v>
      </c>
      <c r="K8" s="38">
        <f>SUM(B8:J8)</f>
        <v>124359</v>
      </c>
      <c r="L8"/>
      <c r="M8"/>
      <c r="N8"/>
    </row>
    <row r="9" spans="1:14" ht="16.5" customHeight="1">
      <c r="A9" s="22" t="s">
        <v>35</v>
      </c>
      <c r="B9" s="45">
        <v>19717</v>
      </c>
      <c r="C9" s="45">
        <v>18909</v>
      </c>
      <c r="D9" s="45">
        <v>19222</v>
      </c>
      <c r="E9" s="45">
        <v>12354</v>
      </c>
      <c r="F9" s="45">
        <v>14648</v>
      </c>
      <c r="G9" s="45">
        <v>8178</v>
      </c>
      <c r="H9" s="45">
        <v>7245</v>
      </c>
      <c r="I9" s="45">
        <v>20227</v>
      </c>
      <c r="J9" s="45">
        <v>3687</v>
      </c>
      <c r="K9" s="38">
        <f>SUM(B9:J9)</f>
        <v>124187</v>
      </c>
      <c r="L9"/>
      <c r="M9"/>
      <c r="N9"/>
    </row>
    <row r="10" spans="1:14" ht="16.5" customHeight="1">
      <c r="A10" s="22" t="s">
        <v>34</v>
      </c>
      <c r="B10" s="45">
        <v>37</v>
      </c>
      <c r="C10" s="45">
        <v>10</v>
      </c>
      <c r="D10" s="45">
        <v>9</v>
      </c>
      <c r="E10" s="45">
        <v>31</v>
      </c>
      <c r="F10" s="45">
        <v>17</v>
      </c>
      <c r="G10" s="45">
        <v>0</v>
      </c>
      <c r="H10" s="45">
        <v>0</v>
      </c>
      <c r="I10" s="45">
        <v>68</v>
      </c>
      <c r="J10" s="45">
        <v>0</v>
      </c>
      <c r="K10" s="38">
        <f>SUM(B10:J10)</f>
        <v>172</v>
      </c>
      <c r="L10"/>
      <c r="M10"/>
      <c r="N10"/>
    </row>
    <row r="11" spans="1:14" ht="16.5" customHeight="1">
      <c r="A11" s="44" t="s">
        <v>33</v>
      </c>
      <c r="B11" s="43">
        <v>272674</v>
      </c>
      <c r="C11" s="43">
        <v>228018</v>
      </c>
      <c r="D11" s="43">
        <v>291261</v>
      </c>
      <c r="E11" s="43">
        <v>152388</v>
      </c>
      <c r="F11" s="43">
        <v>189380</v>
      </c>
      <c r="G11" s="43">
        <v>205345</v>
      </c>
      <c r="H11" s="43">
        <v>241092</v>
      </c>
      <c r="I11" s="43">
        <v>312667</v>
      </c>
      <c r="J11" s="43">
        <v>99719</v>
      </c>
      <c r="K11" s="38">
        <f>SUM(B11:J11)</f>
        <v>1992544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1.261446132649076</v>
      </c>
      <c r="C15" s="39">
        <v>1.315952887763976</v>
      </c>
      <c r="D15" s="39">
        <v>1.110630644046353</v>
      </c>
      <c r="E15" s="39">
        <v>1.428303868767123</v>
      </c>
      <c r="F15" s="39">
        <v>1.169187648697403</v>
      </c>
      <c r="G15" s="39">
        <v>1.195157490053739</v>
      </c>
      <c r="H15" s="39">
        <v>1.152949093416013</v>
      </c>
      <c r="I15" s="39">
        <v>1.169053240110394</v>
      </c>
      <c r="J15" s="39">
        <v>1.226080616888547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1290118.26</v>
      </c>
      <c r="C17" s="36">
        <f aca="true" t="shared" si="2" ref="C17:J17">C18+C19+C20+C21+C22+C23+C24</f>
        <v>1250719.16</v>
      </c>
      <c r="D17" s="36">
        <f t="shared" si="2"/>
        <v>1457777.9</v>
      </c>
      <c r="E17" s="36">
        <f t="shared" si="2"/>
        <v>872349.7899999999</v>
      </c>
      <c r="F17" s="36">
        <f t="shared" si="2"/>
        <v>933873.6599999999</v>
      </c>
      <c r="G17" s="36">
        <f t="shared" si="2"/>
        <v>1004600.6</v>
      </c>
      <c r="H17" s="36">
        <f t="shared" si="2"/>
        <v>906494.6900000001</v>
      </c>
      <c r="I17" s="36">
        <f t="shared" si="2"/>
        <v>1253536.74</v>
      </c>
      <c r="J17" s="36">
        <f t="shared" si="2"/>
        <v>458273.5</v>
      </c>
      <c r="K17" s="36">
        <f aca="true" t="shared" si="3" ref="K17:K24">SUM(B17:J17)</f>
        <v>9427744.299999999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996302.2</v>
      </c>
      <c r="C18" s="30">
        <f t="shared" si="4"/>
        <v>924285.19</v>
      </c>
      <c r="D18" s="30">
        <f t="shared" si="4"/>
        <v>1288324.46</v>
      </c>
      <c r="E18" s="30">
        <f t="shared" si="4"/>
        <v>594435.07</v>
      </c>
      <c r="F18" s="30">
        <f t="shared" si="4"/>
        <v>778982.6</v>
      </c>
      <c r="G18" s="30">
        <f t="shared" si="4"/>
        <v>823408.74</v>
      </c>
      <c r="H18" s="30">
        <f t="shared" si="4"/>
        <v>762518.76</v>
      </c>
      <c r="I18" s="30">
        <f t="shared" si="4"/>
        <v>1032714.94</v>
      </c>
      <c r="J18" s="30">
        <f t="shared" si="4"/>
        <v>362913.7</v>
      </c>
      <c r="K18" s="30">
        <f t="shared" si="3"/>
        <v>7563885.659999999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260479.36</v>
      </c>
      <c r="C19" s="30">
        <f t="shared" si="5"/>
        <v>292030.57</v>
      </c>
      <c r="D19" s="30">
        <f t="shared" si="5"/>
        <v>142528.16</v>
      </c>
      <c r="E19" s="30">
        <f t="shared" si="5"/>
        <v>254598.84</v>
      </c>
      <c r="F19" s="30">
        <f t="shared" si="5"/>
        <v>131794.23</v>
      </c>
      <c r="G19" s="30">
        <f t="shared" si="5"/>
        <v>160694.38</v>
      </c>
      <c r="H19" s="30">
        <f t="shared" si="5"/>
        <v>116626.55</v>
      </c>
      <c r="I19" s="30">
        <f t="shared" si="5"/>
        <v>174583.81</v>
      </c>
      <c r="J19" s="30">
        <f t="shared" si="5"/>
        <v>82047.75</v>
      </c>
      <c r="K19" s="30">
        <f t="shared" si="3"/>
        <v>1615383.6500000001</v>
      </c>
      <c r="L19"/>
      <c r="M19"/>
      <c r="N19"/>
    </row>
    <row r="20" spans="1:14" ht="16.5" customHeight="1">
      <c r="A20" s="18" t="s">
        <v>28</v>
      </c>
      <c r="B20" s="30">
        <v>31995.47</v>
      </c>
      <c r="C20" s="30">
        <v>31720.94</v>
      </c>
      <c r="D20" s="30">
        <v>22901.59</v>
      </c>
      <c r="E20" s="30">
        <v>20633.42</v>
      </c>
      <c r="F20" s="30">
        <v>21755.6</v>
      </c>
      <c r="G20" s="30">
        <v>19156.25</v>
      </c>
      <c r="H20" s="30">
        <v>24666.92</v>
      </c>
      <c r="I20" s="30">
        <v>43555.53</v>
      </c>
      <c r="J20" s="30">
        <v>11970.82</v>
      </c>
      <c r="K20" s="30">
        <f t="shared" si="3"/>
        <v>228356.54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-344313.68</v>
      </c>
      <c r="C27" s="30">
        <f t="shared" si="6"/>
        <v>-95585.73000000001</v>
      </c>
      <c r="D27" s="30">
        <f t="shared" si="6"/>
        <v>-189344.35</v>
      </c>
      <c r="E27" s="30">
        <f t="shared" si="6"/>
        <v>-346286.63999999996</v>
      </c>
      <c r="F27" s="30">
        <f t="shared" si="6"/>
        <v>-68391.53</v>
      </c>
      <c r="G27" s="30">
        <f t="shared" si="6"/>
        <v>-393575.14</v>
      </c>
      <c r="H27" s="30">
        <f t="shared" si="6"/>
        <v>-101690.03</v>
      </c>
      <c r="I27" s="30">
        <f t="shared" si="6"/>
        <v>-197254.63</v>
      </c>
      <c r="J27" s="30">
        <f t="shared" si="6"/>
        <v>-55280.149999999994</v>
      </c>
      <c r="K27" s="30">
        <f aca="true" t="shared" si="7" ref="K27:K35">SUM(B27:J27)</f>
        <v>-1791721.88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-338861.12</v>
      </c>
      <c r="C28" s="30">
        <f t="shared" si="8"/>
        <v>-90303.56000000001</v>
      </c>
      <c r="D28" s="30">
        <f t="shared" si="8"/>
        <v>-164692.32</v>
      </c>
      <c r="E28" s="30">
        <f t="shared" si="8"/>
        <v>-342601.91</v>
      </c>
      <c r="F28" s="30">
        <f t="shared" si="8"/>
        <v>-64451.2</v>
      </c>
      <c r="G28" s="30">
        <f t="shared" si="8"/>
        <v>-389336.63</v>
      </c>
      <c r="H28" s="30">
        <f t="shared" si="8"/>
        <v>-97856.2</v>
      </c>
      <c r="I28" s="30">
        <f t="shared" si="8"/>
        <v>-191961.81</v>
      </c>
      <c r="J28" s="30">
        <f t="shared" si="8"/>
        <v>-47987.259999999995</v>
      </c>
      <c r="K28" s="30">
        <f t="shared" si="7"/>
        <v>-1728052.0099999998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-86754.8</v>
      </c>
      <c r="C29" s="30">
        <f aca="true" t="shared" si="9" ref="C29:J29">-ROUND((C9)*$E$3,2)</f>
        <v>-83199.6</v>
      </c>
      <c r="D29" s="30">
        <f t="shared" si="9"/>
        <v>-84576.8</v>
      </c>
      <c r="E29" s="30">
        <f t="shared" si="9"/>
        <v>-54357.6</v>
      </c>
      <c r="F29" s="30">
        <f t="shared" si="9"/>
        <v>-64451.2</v>
      </c>
      <c r="G29" s="30">
        <f t="shared" si="9"/>
        <v>-35983.2</v>
      </c>
      <c r="H29" s="30">
        <f t="shared" si="9"/>
        <v>-31878</v>
      </c>
      <c r="I29" s="30">
        <f t="shared" si="9"/>
        <v>-88998.8</v>
      </c>
      <c r="J29" s="30">
        <f t="shared" si="9"/>
        <v>-16222.8</v>
      </c>
      <c r="K29" s="30">
        <f t="shared" si="7"/>
        <v>-546422.8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-8993.6</v>
      </c>
      <c r="C31" s="30">
        <v>-924</v>
      </c>
      <c r="D31" s="30">
        <v>-3911.6</v>
      </c>
      <c r="E31" s="30">
        <v>-5482.4</v>
      </c>
      <c r="F31" s="26">
        <v>0</v>
      </c>
      <c r="G31" s="30">
        <v>-2587.2</v>
      </c>
      <c r="H31" s="30">
        <v>-686.71</v>
      </c>
      <c r="I31" s="30">
        <v>-1071.66</v>
      </c>
      <c r="J31" s="30">
        <v>-330.61</v>
      </c>
      <c r="K31" s="30">
        <f t="shared" si="7"/>
        <v>-23987.78</v>
      </c>
      <c r="L31"/>
      <c r="M31"/>
      <c r="N31"/>
    </row>
    <row r="32" spans="1:14" ht="16.5" customHeight="1">
      <c r="A32" s="25" t="s">
        <v>21</v>
      </c>
      <c r="B32" s="30">
        <v>-243112.72</v>
      </c>
      <c r="C32" s="30">
        <v>-6179.96</v>
      </c>
      <c r="D32" s="30">
        <v>-76203.92</v>
      </c>
      <c r="E32" s="30">
        <v>-282761.91</v>
      </c>
      <c r="F32" s="26">
        <v>0</v>
      </c>
      <c r="G32" s="30">
        <v>-350766.23</v>
      </c>
      <c r="H32" s="30">
        <v>-65291.49</v>
      </c>
      <c r="I32" s="30">
        <v>-101891.35</v>
      </c>
      <c r="J32" s="30">
        <v>-31433.85</v>
      </c>
      <c r="K32" s="30">
        <f t="shared" si="7"/>
        <v>-1157641.4300000002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-5452.56</v>
      </c>
      <c r="C33" s="27">
        <f aca="true" t="shared" si="10" ref="C33:J33">SUM(C34:C44)</f>
        <v>-5282.17</v>
      </c>
      <c r="D33" s="27">
        <f t="shared" si="10"/>
        <v>-24652.03</v>
      </c>
      <c r="E33" s="27">
        <f t="shared" si="10"/>
        <v>-3684.73</v>
      </c>
      <c r="F33" s="27">
        <f t="shared" si="10"/>
        <v>-3940.33</v>
      </c>
      <c r="G33" s="27">
        <f t="shared" si="10"/>
        <v>-4238.51</v>
      </c>
      <c r="H33" s="27">
        <f t="shared" si="10"/>
        <v>-3833.8300000000004</v>
      </c>
      <c r="I33" s="27">
        <f t="shared" si="10"/>
        <v>-5292.82</v>
      </c>
      <c r="J33" s="27">
        <f t="shared" si="10"/>
        <v>-7292.889999999999</v>
      </c>
      <c r="K33" s="30">
        <f t="shared" si="7"/>
        <v>-63669.87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-6640.72</v>
      </c>
      <c r="C43" s="27">
        <v>-6433.2</v>
      </c>
      <c r="D43" s="27">
        <v>-7496.75</v>
      </c>
      <c r="E43" s="27">
        <v>-4487.67</v>
      </c>
      <c r="F43" s="27">
        <v>-4798.96</v>
      </c>
      <c r="G43" s="27">
        <v>-5162.12</v>
      </c>
      <c r="H43" s="27">
        <v>-4669.26</v>
      </c>
      <c r="I43" s="27">
        <v>-6446.17</v>
      </c>
      <c r="J43" s="27">
        <v>-2360.57</v>
      </c>
      <c r="K43" s="30">
        <f>SUM(B43:J43)</f>
        <v>-48495.42</v>
      </c>
      <c r="L43" s="24"/>
      <c r="M43"/>
      <c r="N43"/>
    </row>
    <row r="44" spans="1:14" s="23" customFormat="1" ht="16.5" customHeight="1">
      <c r="A44" s="25" t="s">
        <v>73</v>
      </c>
      <c r="B44" s="27">
        <v>1188.16</v>
      </c>
      <c r="C44" s="27">
        <v>1151.03</v>
      </c>
      <c r="D44" s="27">
        <v>1341.32</v>
      </c>
      <c r="E44" s="27">
        <v>802.94</v>
      </c>
      <c r="F44" s="27">
        <v>858.63</v>
      </c>
      <c r="G44" s="27">
        <v>923.61</v>
      </c>
      <c r="H44" s="27">
        <v>835.43</v>
      </c>
      <c r="I44" s="27">
        <v>1153.35</v>
      </c>
      <c r="J44" s="27">
        <v>422.35</v>
      </c>
      <c r="K44" s="30">
        <f>SUM(B44:J44)</f>
        <v>8676.820000000002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945804.5800000001</v>
      </c>
      <c r="C48" s="27">
        <f aca="true" t="shared" si="11" ref="C48:J48">IF(C17+C27+C49&lt;0,0,C17+C27+C49)</f>
        <v>1155133.43</v>
      </c>
      <c r="D48" s="27">
        <f t="shared" si="11"/>
        <v>1268433.5499999998</v>
      </c>
      <c r="E48" s="27">
        <f t="shared" si="11"/>
        <v>526063.1499999999</v>
      </c>
      <c r="F48" s="27">
        <f t="shared" si="11"/>
        <v>865482.1299999999</v>
      </c>
      <c r="G48" s="27">
        <f t="shared" si="11"/>
        <v>611025.46</v>
      </c>
      <c r="H48" s="27">
        <f t="shared" si="11"/>
        <v>804804.66</v>
      </c>
      <c r="I48" s="27">
        <f t="shared" si="11"/>
        <v>1056282.1099999999</v>
      </c>
      <c r="J48" s="27">
        <f t="shared" si="11"/>
        <v>402993.35</v>
      </c>
      <c r="K48" s="20">
        <f>SUM(B48:J48)</f>
        <v>7636022.42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945804.5700000001</v>
      </c>
      <c r="C54" s="10">
        <f t="shared" si="13"/>
        <v>1155133.44</v>
      </c>
      <c r="D54" s="10">
        <f t="shared" si="13"/>
        <v>1268433.56</v>
      </c>
      <c r="E54" s="10">
        <f t="shared" si="13"/>
        <v>526063.15</v>
      </c>
      <c r="F54" s="10">
        <f t="shared" si="13"/>
        <v>865482.13</v>
      </c>
      <c r="G54" s="10">
        <f t="shared" si="13"/>
        <v>611025.47</v>
      </c>
      <c r="H54" s="10">
        <f t="shared" si="13"/>
        <v>804804.66</v>
      </c>
      <c r="I54" s="10">
        <f>SUM(I55:I67)</f>
        <v>1056282.1099999999</v>
      </c>
      <c r="J54" s="10">
        <f t="shared" si="13"/>
        <v>402993.35</v>
      </c>
      <c r="K54" s="5">
        <f>SUM(K55:K67)</f>
        <v>7636022.4399999995</v>
      </c>
      <c r="L54" s="9"/>
    </row>
    <row r="55" spans="1:11" ht="16.5" customHeight="1">
      <c r="A55" s="7" t="s">
        <v>60</v>
      </c>
      <c r="B55" s="8">
        <v>827579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827579</v>
      </c>
    </row>
    <row r="56" spans="1:11" ht="16.5" customHeight="1">
      <c r="A56" s="7" t="s">
        <v>61</v>
      </c>
      <c r="B56" s="8">
        <v>118225.57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118225.57</v>
      </c>
    </row>
    <row r="57" spans="1:11" ht="16.5" customHeight="1">
      <c r="A57" s="7" t="s">
        <v>4</v>
      </c>
      <c r="B57" s="6">
        <v>0</v>
      </c>
      <c r="C57" s="8">
        <v>1155133.44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1155133.44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1268433.56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1268433.56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526063.15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526063.15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865482.13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865482.13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611025.47</v>
      </c>
      <c r="H61" s="6">
        <v>0</v>
      </c>
      <c r="I61" s="6">
        <v>0</v>
      </c>
      <c r="J61" s="6">
        <v>0</v>
      </c>
      <c r="K61" s="5">
        <f t="shared" si="14"/>
        <v>611025.47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804804.66</v>
      </c>
      <c r="I62" s="6">
        <v>0</v>
      </c>
      <c r="J62" s="6">
        <v>0</v>
      </c>
      <c r="K62" s="5">
        <f t="shared" si="14"/>
        <v>804804.66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410999.37</v>
      </c>
      <c r="J64" s="6">
        <v>0</v>
      </c>
      <c r="K64" s="5">
        <f t="shared" si="14"/>
        <v>410999.37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645282.74</v>
      </c>
      <c r="J65" s="6">
        <v>0</v>
      </c>
      <c r="K65" s="5">
        <f t="shared" si="14"/>
        <v>645282.74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402993.35</v>
      </c>
      <c r="K66" s="5">
        <f t="shared" si="14"/>
        <v>402993.35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2021-11-03T21:28:35Z</dcterms:modified>
  <cp:category/>
  <cp:version/>
  <cp:contentType/>
  <cp:contentStatus/>
</cp:coreProperties>
</file>