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<sst xmlns="http://schemas.openxmlformats.org/spreadsheetml/2006/main" count="75" uniqueCount="74">
  <si>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</si>
  <si>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</si>
  <si>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</si>
  <si>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</si>
  <si>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</si>
  <si>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</si>
  <si>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</si>
  <si>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</si>
  <si>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</si>
  <si>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</si>
  <si>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</si>
  <si>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</si>
  <si>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</si>
  <si>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</si>
  <si>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</si>
  <si>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</si>
  <si>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</si>
  <si>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</si>
  <si>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</si>
  <si>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</si>
  <si>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</si>
  <si>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</si>
  <si>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</si>
  <si>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</si>
  <si>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</si>
  <si>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</si>
  <si>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</si>
  <si>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</si>
  <si>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</si>
  <si>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</si>
  <si>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</si>
  <si>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</si>
  <si>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</si>
  <si>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</si>
  <si>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</si>
  <si>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</si>
  <si>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</si>
  <si>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</si>
  <si>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</si>
  <si>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</si>
  <si>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</si>
  <si>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</si>
  <si>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</si>
  <si>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</si>
  <si>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</si>
  <si>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</si>
  <si>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</si>
  <si>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</si>
  <si>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</si>
  <si>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</si>
  <si>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</si>
  <si>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</si>
  <si>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</si>
  <si>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</si>
  <si>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</si>
  <si>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</si>
  <si>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</si>
  <si>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</si>
  <si>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</si>
  <si>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</si>
  <si>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</si>
  <si>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</si>
  <si>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</si>
  <si>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</si>
  <si>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</si>
  <si>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</si>
  <si>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</si>
  <si>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</si>
  <si>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</si>
  <si>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</si>
  <si>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</si>
  <si>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</si>
  <si>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23/10/21 - VENCIMENTO 29/10/21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</si>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</sst>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167794</v>
      </c>
      <c r="C7" s="47">
        <f t="shared" si="0"/>
        <v>144073</v>
      </c>
      <c r="D7" s="47">
        <f t="shared" si="0"/>
        <v>201276</v>
      </c>
      <c r="E7" s="47">
        <f t="shared" si="0"/>
        <v>95460</v>
      </c>
      <c r="F7" s="47">
        <f t="shared" si="0"/>
        <v>130679</v>
      </c>
      <c r="G7" s="47">
        <f t="shared" si="0"/>
        <v>144611</v>
      </c>
      <c r="H7" s="47">
        <f t="shared" si="0"/>
        <v>170421</v>
      </c>
      <c r="I7" s="47">
        <f t="shared" si="0"/>
        <v>204616</v>
      </c>
      <c r="J7" s="47">
        <f t="shared" si="0"/>
        <v>46732</v>
      </c>
      <c r="K7" s="47">
        <f t="shared" si="0"/>
        <v>1305662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14912</v>
      </c>
      <c r="C8" s="45">
        <f t="shared" si="1"/>
        <v>16155</v>
      </c>
      <c r="D8" s="45">
        <f t="shared" si="1"/>
        <v>17557</v>
      </c>
      <c r="E8" s="45">
        <f t="shared" si="1"/>
        <v>9799</v>
      </c>
      <c r="F8" s="45">
        <f t="shared" si="1"/>
        <v>11104</v>
      </c>
      <c r="G8" s="45">
        <f t="shared" si="1"/>
        <v>7202</v>
      </c>
      <c r="H8" s="45">
        <f t="shared" si="1"/>
        <v>7041</v>
      </c>
      <c r="I8" s="45">
        <f t="shared" si="1"/>
        <v>15380</v>
      </c>
      <c r="J8" s="45">
        <f t="shared" si="1"/>
        <v>1951</v>
      </c>
      <c r="K8" s="38">
        <f>SUM(B8:J8)</f>
        <v>101101</v>
      </c>
      <c r="L8"/>
      <c r="M8"/>
      <c r="N8"/>
    </row>
    <row r="9" spans="1:14" ht="16.5" customHeight="1">
      <c r="A9" s="22" t="s">
        <v>35</v>
      </c>
      <c r="B9" s="45">
        <v>14907</v>
      </c>
      <c r="C9" s="45">
        <v>16149</v>
      </c>
      <c r="D9" s="45">
        <v>17549</v>
      </c>
      <c r="E9" s="45">
        <v>9783</v>
      </c>
      <c r="F9" s="45">
        <v>11089</v>
      </c>
      <c r="G9" s="45">
        <v>7198</v>
      </c>
      <c r="H9" s="45">
        <v>7041</v>
      </c>
      <c r="I9" s="45">
        <v>15351</v>
      </c>
      <c r="J9" s="45">
        <v>1951</v>
      </c>
      <c r="K9" s="38">
        <f>SUM(B9:J9)</f>
        <v>101018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6</v>
      </c>
      <c r="D10" s="45">
        <v>8</v>
      </c>
      <c r="E10" s="45">
        <v>16</v>
      </c>
      <c r="F10" s="45">
        <v>15</v>
      </c>
      <c r="G10" s="45">
        <v>4</v>
      </c>
      <c r="H10" s="45">
        <v>0</v>
      </c>
      <c r="I10" s="45">
        <v>29</v>
      </c>
      <c r="J10" s="45">
        <v>0</v>
      </c>
      <c r="K10" s="38">
        <f>SUM(B10:J10)</f>
        <v>83</v>
      </c>
      <c r="L10"/>
      <c r="M10"/>
      <c r="N10"/>
    </row>
    <row r="11" spans="1:14" ht="16.5" customHeight="1">
      <c r="A11" s="44" t="s">
        <v>33</v>
      </c>
      <c r="B11" s="43">
        <v>152882</v>
      </c>
      <c r="C11" s="43">
        <v>127918</v>
      </c>
      <c r="D11" s="43">
        <v>183719</v>
      </c>
      <c r="E11" s="43">
        <v>85661</v>
      </c>
      <c r="F11" s="43">
        <v>119575</v>
      </c>
      <c r="G11" s="43">
        <v>137409</v>
      </c>
      <c r="H11" s="43">
        <v>163380</v>
      </c>
      <c r="I11" s="43">
        <v>189236</v>
      </c>
      <c r="J11" s="43">
        <v>44781</v>
      </c>
      <c r="K11" s="38">
        <f>SUM(B11:J11)</f>
        <v>1204561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1.281181197723093</v>
      </c>
      <c r="C15" s="39">
        <v>1.323059539963027</v>
      </c>
      <c r="D15" s="39">
        <v>1.109925778599874</v>
      </c>
      <c r="E15" s="39">
        <v>1.363987941219733</v>
      </c>
      <c r="F15" s="39">
        <v>1.159300463457107</v>
      </c>
      <c r="G15" s="39">
        <v>1.129468777053869</v>
      </c>
      <c r="H15" s="39">
        <v>1.132465965513134</v>
      </c>
      <c r="I15" s="39">
        <v>1.166025068061036</v>
      </c>
      <c r="J15" s="39">
        <v>1.192812275194168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750764.77</v>
      </c>
      <c r="C17" s="36">
        <f aca="true" t="shared" si="2" ref="C17:J17">C18+C19+C20+C21+C22+C23+C24</f>
        <v>739363.27</v>
      </c>
      <c r="D17" s="36">
        <f t="shared" si="2"/>
        <v>947133.37</v>
      </c>
      <c r="E17" s="36">
        <f t="shared" si="2"/>
        <v>486312.10000000003</v>
      </c>
      <c r="F17" s="36">
        <f t="shared" si="2"/>
        <v>595486.34</v>
      </c>
      <c r="G17" s="36">
        <f t="shared" si="2"/>
        <v>643207.57</v>
      </c>
      <c r="H17" s="36">
        <f t="shared" si="2"/>
        <v>614143.87</v>
      </c>
      <c r="I17" s="36">
        <f t="shared" si="2"/>
        <v>771956.7899999999</v>
      </c>
      <c r="J17" s="36">
        <f t="shared" si="2"/>
        <v>203558.65000000002</v>
      </c>
      <c r="K17" s="36">
        <f aca="true" t="shared" si="3" ref="K17:K24">SUM(B17:J17)</f>
        <v>5751926.73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571674.16</v>
      </c>
      <c r="C18" s="30">
        <f t="shared" si="4"/>
        <v>539265.24</v>
      </c>
      <c r="D18" s="30">
        <f t="shared" si="4"/>
        <v>835154.51</v>
      </c>
      <c r="E18" s="30">
        <f t="shared" si="4"/>
        <v>344381.5</v>
      </c>
      <c r="F18" s="30">
        <f t="shared" si="4"/>
        <v>498893.22</v>
      </c>
      <c r="G18" s="30">
        <f t="shared" si="4"/>
        <v>557663.4</v>
      </c>
      <c r="H18" s="30">
        <f t="shared" si="4"/>
        <v>523277.68</v>
      </c>
      <c r="I18" s="30">
        <f t="shared" si="4"/>
        <v>634636.99</v>
      </c>
      <c r="J18" s="30">
        <f t="shared" si="4"/>
        <v>164010.63</v>
      </c>
      <c r="K18" s="30">
        <f t="shared" si="3"/>
        <v>4668957.33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160744.03</v>
      </c>
      <c r="C19" s="30">
        <f t="shared" si="5"/>
        <v>174214.78</v>
      </c>
      <c r="D19" s="30">
        <f t="shared" si="5"/>
        <v>91805.01</v>
      </c>
      <c r="E19" s="30">
        <f t="shared" si="5"/>
        <v>125350.71</v>
      </c>
      <c r="F19" s="30">
        <f t="shared" si="5"/>
        <v>79473.92</v>
      </c>
      <c r="G19" s="30">
        <f t="shared" si="5"/>
        <v>72200</v>
      </c>
      <c r="H19" s="30">
        <f t="shared" si="5"/>
        <v>69316.48</v>
      </c>
      <c r="I19" s="30">
        <f t="shared" si="5"/>
        <v>105365.65</v>
      </c>
      <c r="J19" s="30">
        <f t="shared" si="5"/>
        <v>31623.26</v>
      </c>
      <c r="K19" s="30">
        <f t="shared" si="3"/>
        <v>910093.8400000001</v>
      </c>
      <c r="L19"/>
      <c r="M19"/>
      <c r="N19"/>
    </row>
    <row r="20" spans="1:14" ht="16.5" customHeight="1">
      <c r="A20" s="18" t="s">
        <v>28</v>
      </c>
      <c r="B20" s="30">
        <v>17005.35</v>
      </c>
      <c r="C20" s="30">
        <v>23200.79</v>
      </c>
      <c r="D20" s="30">
        <v>16150.16</v>
      </c>
      <c r="E20" s="30">
        <v>13897.43</v>
      </c>
      <c r="F20" s="30">
        <v>15777.97</v>
      </c>
      <c r="G20" s="30">
        <v>12002.94</v>
      </c>
      <c r="H20" s="30">
        <v>18867.25</v>
      </c>
      <c r="I20" s="30">
        <v>29271.69</v>
      </c>
      <c r="J20" s="30">
        <v>6583.53</v>
      </c>
      <c r="K20" s="30">
        <f t="shared" si="3"/>
        <v>152757.11000000002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-70638.67</v>
      </c>
      <c r="C27" s="30">
        <f t="shared" si="6"/>
        <v>-76028.93000000001</v>
      </c>
      <c r="D27" s="30">
        <f t="shared" si="6"/>
        <v>-102080.61</v>
      </c>
      <c r="E27" s="30">
        <f t="shared" si="6"/>
        <v>-46314.61</v>
      </c>
      <c r="F27" s="30">
        <f t="shared" si="6"/>
        <v>-52795.82</v>
      </c>
      <c r="G27" s="30">
        <f t="shared" si="6"/>
        <v>-35994.9</v>
      </c>
      <c r="H27" s="30">
        <f t="shared" si="6"/>
        <v>-35112.42</v>
      </c>
      <c r="I27" s="30">
        <f t="shared" si="6"/>
        <v>-72730.72</v>
      </c>
      <c r="J27" s="30">
        <f t="shared" si="6"/>
        <v>-15312.86</v>
      </c>
      <c r="K27" s="30">
        <f aca="true" t="shared" si="7" ref="K27:K35">SUM(B27:J27)</f>
        <v>-507009.54000000004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-65590.8</v>
      </c>
      <c r="C28" s="30">
        <f t="shared" si="8"/>
        <v>-71055.6</v>
      </c>
      <c r="D28" s="30">
        <f t="shared" si="8"/>
        <v>-77215.6</v>
      </c>
      <c r="E28" s="30">
        <f t="shared" si="8"/>
        <v>-43045.2</v>
      </c>
      <c r="F28" s="30">
        <f t="shared" si="8"/>
        <v>-48791.6</v>
      </c>
      <c r="G28" s="30">
        <f t="shared" si="8"/>
        <v>-31671.2</v>
      </c>
      <c r="H28" s="30">
        <f t="shared" si="8"/>
        <v>-30980.4</v>
      </c>
      <c r="I28" s="30">
        <f t="shared" si="8"/>
        <v>-67544.4</v>
      </c>
      <c r="J28" s="30">
        <f t="shared" si="8"/>
        <v>-8584.4</v>
      </c>
      <c r="K28" s="30">
        <f t="shared" si="7"/>
        <v>-444479.20000000007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-65590.8</v>
      </c>
      <c r="C29" s="30">
        <f aca="true" t="shared" si="9" ref="C29:J29">-ROUND((C9)*$E$3,2)</f>
        <v>-71055.6</v>
      </c>
      <c r="D29" s="30">
        <f t="shared" si="9"/>
        <v>-77215.6</v>
      </c>
      <c r="E29" s="30">
        <f t="shared" si="9"/>
        <v>-43045.2</v>
      </c>
      <c r="F29" s="30">
        <f t="shared" si="9"/>
        <v>-48791.6</v>
      </c>
      <c r="G29" s="30">
        <f t="shared" si="9"/>
        <v>-31671.2</v>
      </c>
      <c r="H29" s="30">
        <f t="shared" si="9"/>
        <v>-30980.4</v>
      </c>
      <c r="I29" s="30">
        <f t="shared" si="9"/>
        <v>-67544.4</v>
      </c>
      <c r="J29" s="30">
        <f t="shared" si="9"/>
        <v>-8584.4</v>
      </c>
      <c r="K29" s="30">
        <f t="shared" si="7"/>
        <v>-444479.20000000007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-5047.870000000001</v>
      </c>
      <c r="C33" s="27">
        <f aca="true" t="shared" si="10" ref="C33:J33">SUM(C34:C44)</f>
        <v>-4973.33</v>
      </c>
      <c r="D33" s="27">
        <f t="shared" si="10"/>
        <v>-24865.01</v>
      </c>
      <c r="E33" s="27">
        <f t="shared" si="10"/>
        <v>-3269.4100000000003</v>
      </c>
      <c r="F33" s="27">
        <f t="shared" si="10"/>
        <v>-4004.22</v>
      </c>
      <c r="G33" s="27">
        <f t="shared" si="10"/>
        <v>-4323.7</v>
      </c>
      <c r="H33" s="27">
        <f t="shared" si="10"/>
        <v>-4132.02</v>
      </c>
      <c r="I33" s="27">
        <f t="shared" si="10"/>
        <v>-5186.32</v>
      </c>
      <c r="J33" s="27">
        <f t="shared" si="10"/>
        <v>-6728.46</v>
      </c>
      <c r="K33" s="30">
        <f t="shared" si="7"/>
        <v>-62530.34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-6147.85</v>
      </c>
      <c r="C43" s="27">
        <v>-6057.06</v>
      </c>
      <c r="D43" s="27">
        <v>-7756.15</v>
      </c>
      <c r="E43" s="27">
        <v>-3981.84</v>
      </c>
      <c r="F43" s="27">
        <v>-4876.78</v>
      </c>
      <c r="G43" s="27">
        <v>-5265.88</v>
      </c>
      <c r="H43" s="27">
        <v>-5032.42</v>
      </c>
      <c r="I43" s="27">
        <v>-6316.47</v>
      </c>
      <c r="J43" s="27">
        <v>-1673.15</v>
      </c>
      <c r="K43" s="27">
        <f>SUM(B43:J43)</f>
        <v>-47107.6</v>
      </c>
      <c r="L43" s="24"/>
      <c r="M43"/>
      <c r="N43"/>
    </row>
    <row r="44" spans="1:14" s="23" customFormat="1" ht="16.5" customHeight="1">
      <c r="A44" s="25" t="s">
        <v>73</v>
      </c>
      <c r="B44" s="27">
        <v>1099.98</v>
      </c>
      <c r="C44" s="27">
        <v>1083.73</v>
      </c>
      <c r="D44" s="27">
        <v>1387.74</v>
      </c>
      <c r="E44" s="27">
        <v>712.43</v>
      </c>
      <c r="F44" s="27">
        <v>872.56</v>
      </c>
      <c r="G44" s="27">
        <v>942.18</v>
      </c>
      <c r="H44" s="27">
        <v>900.4</v>
      </c>
      <c r="I44" s="27">
        <v>1130.15</v>
      </c>
      <c r="J44" s="27">
        <v>299.36</v>
      </c>
      <c r="K44" s="27">
        <f>SUM(B44:J44)</f>
        <v>8428.53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680126.1</v>
      </c>
      <c r="C48" s="27">
        <f aca="true" t="shared" si="11" ref="C48:J48">IF(C17+C27+C49&lt;0,0,C17+C27+C49)</f>
        <v>663334.34</v>
      </c>
      <c r="D48" s="27">
        <f t="shared" si="11"/>
        <v>845052.76</v>
      </c>
      <c r="E48" s="27">
        <f t="shared" si="11"/>
        <v>439997.49000000005</v>
      </c>
      <c r="F48" s="27">
        <f t="shared" si="11"/>
        <v>542690.52</v>
      </c>
      <c r="G48" s="27">
        <f t="shared" si="11"/>
        <v>607212.6699999999</v>
      </c>
      <c r="H48" s="27">
        <f t="shared" si="11"/>
        <v>579031.45</v>
      </c>
      <c r="I48" s="27">
        <f t="shared" si="11"/>
        <v>699226.07</v>
      </c>
      <c r="J48" s="27">
        <f t="shared" si="11"/>
        <v>188245.79000000004</v>
      </c>
      <c r="K48" s="20">
        <f>SUM(B48:J48)</f>
        <v>5244917.19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680126.09</v>
      </c>
      <c r="C54" s="10">
        <f t="shared" si="13"/>
        <v>663334.34</v>
      </c>
      <c r="D54" s="10">
        <f t="shared" si="13"/>
        <v>845052.76</v>
      </c>
      <c r="E54" s="10">
        <f t="shared" si="13"/>
        <v>439997.48</v>
      </c>
      <c r="F54" s="10">
        <f t="shared" si="13"/>
        <v>542690.52</v>
      </c>
      <c r="G54" s="10">
        <f t="shared" si="13"/>
        <v>607212.67</v>
      </c>
      <c r="H54" s="10">
        <f t="shared" si="13"/>
        <v>579031.46</v>
      </c>
      <c r="I54" s="10">
        <f>SUM(I55:I67)</f>
        <v>699226.0700000001</v>
      </c>
      <c r="J54" s="10">
        <f t="shared" si="13"/>
        <v>188245.79</v>
      </c>
      <c r="K54" s="5">
        <f>SUM(K55:K67)</f>
        <v>5244917.180000001</v>
      </c>
      <c r="L54" s="9"/>
    </row>
    <row r="55" spans="1:11" ht="16.5" customHeight="1">
      <c r="A55" s="7" t="s">
        <v>60</v>
      </c>
      <c r="B55" s="8">
        <v>594362.19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594362.19</v>
      </c>
    </row>
    <row r="56" spans="1:11" ht="16.5" customHeight="1">
      <c r="A56" s="7" t="s">
        <v>61</v>
      </c>
      <c r="B56" s="8">
        <v>85763.9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85763.9</v>
      </c>
    </row>
    <row r="57" spans="1:11" ht="16.5" customHeight="1">
      <c r="A57" s="7" t="s">
        <v>4</v>
      </c>
      <c r="B57" s="6">
        <v>0</v>
      </c>
      <c r="C57" s="8">
        <v>663334.34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663334.34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845052.76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845052.76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439997.48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439997.48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542690.52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542690.52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607212.67</v>
      </c>
      <c r="H61" s="6">
        <v>0</v>
      </c>
      <c r="I61" s="6">
        <v>0</v>
      </c>
      <c r="J61" s="6">
        <v>0</v>
      </c>
      <c r="K61" s="5">
        <f t="shared" si="14"/>
        <v>607212.67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579031.46</v>
      </c>
      <c r="I62" s="6">
        <v>0</v>
      </c>
      <c r="J62" s="6">
        <v>0</v>
      </c>
      <c r="K62" s="5">
        <f t="shared" si="14"/>
        <v>579031.46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256406.2</v>
      </c>
      <c r="J64" s="6">
        <v>0</v>
      </c>
      <c r="K64" s="5">
        <f t="shared" si="14"/>
        <v>256406.2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442819.87</v>
      </c>
      <c r="J65" s="6">
        <v>0</v>
      </c>
      <c r="K65" s="5">
        <f t="shared" si="14"/>
        <v>442819.87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188245.79</v>
      </c>
      <c r="K66" s="5">
        <f t="shared" si="14"/>
        <v>188245.79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2021-10-28T23:28:44Z</dcterms:modified>
  <cp:category/>
  <cp:version/>
  <cp:contentType/>
  <cp:contentStatus/>
</cp:coreProperties>
</file>