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<sst xmlns="http://schemas.openxmlformats.org/spreadsheetml/2006/main" count="75" uniqueCount="74">
  <si>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</si>
  <si>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</si>
  <si>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</si>
  <si>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</si>
  <si>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</si>
  <si>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</si>
  <si>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</si>
  <si>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</si>
  <si>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</si>
  <si>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</si>
  <si>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</si>
  <si>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</si>
  <si>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</si>
  <si>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</si>
  <si>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</si>
  <si>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</si>
  <si>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</si>
  <si>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</si>
  <si>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</si>
  <si>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</si>
  <si>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</si>
  <si>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</si>
  <si>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</si>
  <si>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</si>
  <si>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</si>
  <si>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</si>
  <si>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</si>
  <si>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</si>
  <si>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</si>
  <si>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</si>
  <si>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</si>
  <si>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</si>
  <si>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</si>
  <si>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</si>
  <si>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</si>
  <si>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</si>
  <si>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</si>
  <si>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</si>
  <si>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</si>
  <si>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</si>
  <si>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</si>
  <si>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</si>
  <si>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</si>
  <si>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</si>
  <si>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</si>
  <si>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</si>
  <si>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</si>
  <si>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</si>
  <si>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</si>
  <si>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</si>
  <si>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</si>
  <si>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</si>
  <si>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</si>
  <si>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</si>
  <si>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</si>
  <si>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</si>
  <si>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</si>
  <si>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</si>
  <si>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</si>
  <si>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</si>
  <si>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</si>
  <si>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</si>
  <si>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</si>
  <si>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</si>
  <si>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</si>
  <si>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</si>
  <si>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</si>
  <si>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</si>
  <si>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</si>
  <si>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</si>
  <si>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</si>
  <si>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</si>
  <si>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19/10/21 - VENCIMENTO 26/10/21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</si>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</sst>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279417</v>
      </c>
      <c r="C7" s="47">
        <f t="shared" si="0"/>
        <v>236433</v>
      </c>
      <c r="D7" s="47">
        <f t="shared" si="0"/>
        <v>294077</v>
      </c>
      <c r="E7" s="47">
        <f t="shared" si="0"/>
        <v>158680</v>
      </c>
      <c r="F7" s="47">
        <f t="shared" si="0"/>
        <v>194869</v>
      </c>
      <c r="G7" s="47">
        <f t="shared" si="0"/>
        <v>206493</v>
      </c>
      <c r="H7" s="47">
        <f t="shared" si="0"/>
        <v>243483</v>
      </c>
      <c r="I7" s="47">
        <f t="shared" si="0"/>
        <v>321512</v>
      </c>
      <c r="J7" s="47">
        <f t="shared" si="0"/>
        <v>99124</v>
      </c>
      <c r="K7" s="47">
        <f t="shared" si="0"/>
        <v>2034088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18681</v>
      </c>
      <c r="C8" s="45">
        <f t="shared" si="1"/>
        <v>18829</v>
      </c>
      <c r="D8" s="45">
        <f t="shared" si="1"/>
        <v>18995</v>
      </c>
      <c r="E8" s="45">
        <f t="shared" si="1"/>
        <v>11953</v>
      </c>
      <c r="F8" s="45">
        <f t="shared" si="1"/>
        <v>13934</v>
      </c>
      <c r="G8" s="45">
        <f t="shared" si="1"/>
        <v>7856</v>
      </c>
      <c r="H8" s="45">
        <f t="shared" si="1"/>
        <v>7429</v>
      </c>
      <c r="I8" s="45">
        <f t="shared" si="1"/>
        <v>19574</v>
      </c>
      <c r="J8" s="45">
        <f t="shared" si="1"/>
        <v>3425</v>
      </c>
      <c r="K8" s="38">
        <f>SUM(B8:J8)</f>
        <v>120676</v>
      </c>
      <c r="L8"/>
      <c r="M8"/>
      <c r="N8"/>
    </row>
    <row r="9" spans="1:14" ht="16.5" customHeight="1">
      <c r="A9" s="22" t="s">
        <v>35</v>
      </c>
      <c r="B9" s="45">
        <v>18644</v>
      </c>
      <c r="C9" s="45">
        <v>18823</v>
      </c>
      <c r="D9" s="45">
        <v>18990</v>
      </c>
      <c r="E9" s="45">
        <v>11930</v>
      </c>
      <c r="F9" s="45">
        <v>13924</v>
      </c>
      <c r="G9" s="45">
        <v>7854</v>
      </c>
      <c r="H9" s="45">
        <v>7429</v>
      </c>
      <c r="I9" s="45">
        <v>19515</v>
      </c>
      <c r="J9" s="45">
        <v>3425</v>
      </c>
      <c r="K9" s="38">
        <f>SUM(B9:J9)</f>
        <v>120534</v>
      </c>
      <c r="L9"/>
      <c r="M9"/>
      <c r="N9"/>
    </row>
    <row r="10" spans="1:14" ht="16.5" customHeight="1">
      <c r="A10" s="22" t="s">
        <v>34</v>
      </c>
      <c r="B10" s="45">
        <v>37</v>
      </c>
      <c r="C10" s="45">
        <v>6</v>
      </c>
      <c r="D10" s="45">
        <v>5</v>
      </c>
      <c r="E10" s="45">
        <v>23</v>
      </c>
      <c r="F10" s="45">
        <v>10</v>
      </c>
      <c r="G10" s="45">
        <v>2</v>
      </c>
      <c r="H10" s="45">
        <v>0</v>
      </c>
      <c r="I10" s="45">
        <v>59</v>
      </c>
      <c r="J10" s="45">
        <v>0</v>
      </c>
      <c r="K10" s="38">
        <f>SUM(B10:J10)</f>
        <v>142</v>
      </c>
      <c r="L10"/>
      <c r="M10"/>
      <c r="N10"/>
    </row>
    <row r="11" spans="1:14" ht="16.5" customHeight="1">
      <c r="A11" s="44" t="s">
        <v>33</v>
      </c>
      <c r="B11" s="43">
        <v>260736</v>
      </c>
      <c r="C11" s="43">
        <v>217604</v>
      </c>
      <c r="D11" s="43">
        <v>275082</v>
      </c>
      <c r="E11" s="43">
        <v>146727</v>
      </c>
      <c r="F11" s="43">
        <v>180935</v>
      </c>
      <c r="G11" s="43">
        <v>198637</v>
      </c>
      <c r="H11" s="43">
        <v>236054</v>
      </c>
      <c r="I11" s="43">
        <v>301938</v>
      </c>
      <c r="J11" s="43">
        <v>95699</v>
      </c>
      <c r="K11" s="38">
        <f>SUM(B11:J11)</f>
        <v>1913412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1.310477031768411</v>
      </c>
      <c r="C15" s="39">
        <v>1.364961202839403</v>
      </c>
      <c r="D15" s="39">
        <v>1.143301494945942</v>
      </c>
      <c r="E15" s="39">
        <v>1.472249665460763</v>
      </c>
      <c r="F15" s="39">
        <v>1.214209758973058</v>
      </c>
      <c r="G15" s="39">
        <v>1.2155502639987</v>
      </c>
      <c r="H15" s="39">
        <v>1.166243328252995</v>
      </c>
      <c r="I15" s="39">
        <v>1.199440737492376</v>
      </c>
      <c r="J15" s="39">
        <v>1.276941727333804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1281386.5799999998</v>
      </c>
      <c r="C17" s="36">
        <f aca="true" t="shared" si="2" ref="C17:J17">C18+C19+C20+C21+C22+C23+C24</f>
        <v>1241729.7</v>
      </c>
      <c r="D17" s="36">
        <f t="shared" si="2"/>
        <v>1422465.9</v>
      </c>
      <c r="E17" s="36">
        <f t="shared" si="2"/>
        <v>866791.3599999999</v>
      </c>
      <c r="F17" s="36">
        <f t="shared" si="2"/>
        <v>926569.12</v>
      </c>
      <c r="G17" s="36">
        <f t="shared" si="2"/>
        <v>988991.0499999999</v>
      </c>
      <c r="H17" s="36">
        <f t="shared" si="2"/>
        <v>898983.2999999999</v>
      </c>
      <c r="I17" s="36">
        <f t="shared" si="2"/>
        <v>1242601.96</v>
      </c>
      <c r="J17" s="36">
        <f t="shared" si="2"/>
        <v>457166.33999999997</v>
      </c>
      <c r="K17" s="36">
        <f aca="true" t="shared" si="3" ref="K17:K24">SUM(B17:J17)</f>
        <v>9326685.309999999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951973.72</v>
      </c>
      <c r="C18" s="30">
        <f t="shared" si="4"/>
        <v>884968.72</v>
      </c>
      <c r="D18" s="30">
        <f t="shared" si="4"/>
        <v>1220213.7</v>
      </c>
      <c r="E18" s="30">
        <f t="shared" si="4"/>
        <v>572453.97</v>
      </c>
      <c r="F18" s="30">
        <f t="shared" si="4"/>
        <v>743951.38</v>
      </c>
      <c r="G18" s="30">
        <f t="shared" si="4"/>
        <v>796298.96</v>
      </c>
      <c r="H18" s="30">
        <f t="shared" si="4"/>
        <v>747614.55</v>
      </c>
      <c r="I18" s="30">
        <f t="shared" si="4"/>
        <v>997201.62</v>
      </c>
      <c r="J18" s="30">
        <f t="shared" si="4"/>
        <v>347885.59</v>
      </c>
      <c r="K18" s="30">
        <f t="shared" si="3"/>
        <v>7262562.209999999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295565.97</v>
      </c>
      <c r="C19" s="30">
        <f t="shared" si="5"/>
        <v>322979.25</v>
      </c>
      <c r="D19" s="30">
        <f t="shared" si="5"/>
        <v>174858.45</v>
      </c>
      <c r="E19" s="30">
        <f t="shared" si="5"/>
        <v>270341.2</v>
      </c>
      <c r="F19" s="30">
        <f t="shared" si="5"/>
        <v>159361.65</v>
      </c>
      <c r="G19" s="30">
        <f t="shared" si="5"/>
        <v>171642.45</v>
      </c>
      <c r="H19" s="30">
        <f t="shared" si="5"/>
        <v>124285.93</v>
      </c>
      <c r="I19" s="30">
        <f t="shared" si="5"/>
        <v>198882.63</v>
      </c>
      <c r="J19" s="30">
        <f t="shared" si="5"/>
        <v>96344.04</v>
      </c>
      <c r="K19" s="30">
        <f t="shared" si="3"/>
        <v>1814261.5699999998</v>
      </c>
      <c r="L19"/>
      <c r="M19"/>
      <c r="N19"/>
    </row>
    <row r="20" spans="1:14" ht="16.5" customHeight="1">
      <c r="A20" s="18" t="s">
        <v>28</v>
      </c>
      <c r="B20" s="30">
        <v>32505.66</v>
      </c>
      <c r="C20" s="30">
        <v>31099.27</v>
      </c>
      <c r="D20" s="30">
        <v>23370.06</v>
      </c>
      <c r="E20" s="30">
        <v>21313.73</v>
      </c>
      <c r="F20" s="30">
        <v>21914.86</v>
      </c>
      <c r="G20" s="30">
        <v>19708.41</v>
      </c>
      <c r="H20" s="30">
        <v>24400.36</v>
      </c>
      <c r="I20" s="30">
        <v>43835.25</v>
      </c>
      <c r="J20" s="30">
        <v>11595.48</v>
      </c>
      <c r="K20" s="30">
        <f t="shared" si="3"/>
        <v>229743.08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+B28+B33+B46</f>
        <v>-200882.99</v>
      </c>
      <c r="C27" s="30">
        <f t="shared" si="6"/>
        <v>-96147.87</v>
      </c>
      <c r="D27" s="30">
        <f t="shared" si="6"/>
        <v>-149029.11</v>
      </c>
      <c r="E27" s="30">
        <f t="shared" si="6"/>
        <v>-185283.71</v>
      </c>
      <c r="F27" s="30">
        <f t="shared" si="6"/>
        <v>-65216.58</v>
      </c>
      <c r="G27" s="30">
        <f t="shared" si="6"/>
        <v>-189850.84999999998</v>
      </c>
      <c r="H27" s="30">
        <f t="shared" si="6"/>
        <v>-64678.33</v>
      </c>
      <c r="I27" s="30">
        <f t="shared" si="6"/>
        <v>-135110</v>
      </c>
      <c r="J27" s="30">
        <f t="shared" si="6"/>
        <v>-35929.36</v>
      </c>
      <c r="K27" s="30">
        <f aca="true" t="shared" si="7" ref="K27:K35">SUM(B27:J27)</f>
        <v>-1122128.8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-195419.78</v>
      </c>
      <c r="C28" s="30">
        <f t="shared" si="8"/>
        <v>-90855.05</v>
      </c>
      <c r="D28" s="30">
        <f t="shared" si="8"/>
        <v>-124462.28</v>
      </c>
      <c r="E28" s="30">
        <f t="shared" si="8"/>
        <v>-181588.33</v>
      </c>
      <c r="F28" s="30">
        <f t="shared" si="8"/>
        <v>-61265.6</v>
      </c>
      <c r="G28" s="30">
        <f t="shared" si="8"/>
        <v>-185633.63999999998</v>
      </c>
      <c r="H28" s="30">
        <f t="shared" si="8"/>
        <v>-60844.5</v>
      </c>
      <c r="I28" s="30">
        <f t="shared" si="8"/>
        <v>-129806.53</v>
      </c>
      <c r="J28" s="30">
        <f t="shared" si="8"/>
        <v>-28625.83</v>
      </c>
      <c r="K28" s="30">
        <f t="shared" si="7"/>
        <v>-1058501.54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-82033.6</v>
      </c>
      <c r="C29" s="30">
        <f aca="true" t="shared" si="9" ref="C29:J29">-ROUND((C9)*$E$3,2)</f>
        <v>-82821.2</v>
      </c>
      <c r="D29" s="30">
        <f t="shared" si="9"/>
        <v>-83556</v>
      </c>
      <c r="E29" s="30">
        <f t="shared" si="9"/>
        <v>-52492</v>
      </c>
      <c r="F29" s="30">
        <f t="shared" si="9"/>
        <v>-61265.6</v>
      </c>
      <c r="G29" s="30">
        <f t="shared" si="9"/>
        <v>-34557.6</v>
      </c>
      <c r="H29" s="30">
        <f t="shared" si="9"/>
        <v>-32687.6</v>
      </c>
      <c r="I29" s="30">
        <f t="shared" si="9"/>
        <v>-85866</v>
      </c>
      <c r="J29" s="30">
        <f t="shared" si="9"/>
        <v>-15070</v>
      </c>
      <c r="K29" s="30">
        <f t="shared" si="7"/>
        <v>-530349.5999999999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-5658.4</v>
      </c>
      <c r="C31" s="30">
        <v>-954.8</v>
      </c>
      <c r="D31" s="30">
        <v>-2362.8</v>
      </c>
      <c r="E31" s="30">
        <v>-2556.4</v>
      </c>
      <c r="F31" s="26">
        <v>0</v>
      </c>
      <c r="G31" s="30">
        <v>-1971.2</v>
      </c>
      <c r="H31" s="30">
        <v>-479.87</v>
      </c>
      <c r="I31" s="30">
        <v>-748.86</v>
      </c>
      <c r="J31" s="30">
        <v>-231.03</v>
      </c>
      <c r="K31" s="30">
        <f t="shared" si="7"/>
        <v>-14963.360000000002</v>
      </c>
      <c r="L31"/>
      <c r="M31"/>
      <c r="N31"/>
    </row>
    <row r="32" spans="1:14" ht="16.5" customHeight="1">
      <c r="A32" s="25" t="s">
        <v>21</v>
      </c>
      <c r="B32" s="30">
        <v>-107727.78</v>
      </c>
      <c r="C32" s="30">
        <v>-7079.05</v>
      </c>
      <c r="D32" s="30">
        <v>-38543.48</v>
      </c>
      <c r="E32" s="30">
        <v>-126539.93</v>
      </c>
      <c r="F32" s="26">
        <v>0</v>
      </c>
      <c r="G32" s="30">
        <v>-149104.84</v>
      </c>
      <c r="H32" s="30">
        <v>-27677.03</v>
      </c>
      <c r="I32" s="30">
        <v>-43191.67</v>
      </c>
      <c r="J32" s="30">
        <v>-13324.8</v>
      </c>
      <c r="K32" s="30">
        <f t="shared" si="7"/>
        <v>-513188.57999999996</v>
      </c>
      <c r="L32"/>
      <c r="M32"/>
      <c r="N32"/>
    </row>
    <row r="33" spans="1:14" s="23" customFormat="1" ht="16.5" customHeight="1">
      <c r="A33" s="18" t="s">
        <v>20</v>
      </c>
      <c r="B33" s="27">
        <f>SUM(B34:B44)</f>
        <v>-5463.209999999999</v>
      </c>
      <c r="C33" s="27">
        <f aca="true" t="shared" si="10" ref="C33:J33">SUM(C34:C44)</f>
        <v>-5292.82</v>
      </c>
      <c r="D33" s="27">
        <f t="shared" si="10"/>
        <v>-24566.829999999998</v>
      </c>
      <c r="E33" s="27">
        <f t="shared" si="10"/>
        <v>-3695.38</v>
      </c>
      <c r="F33" s="27">
        <f t="shared" si="10"/>
        <v>-3950.9800000000005</v>
      </c>
      <c r="G33" s="27">
        <f t="shared" si="10"/>
        <v>-4217.21</v>
      </c>
      <c r="H33" s="27">
        <f t="shared" si="10"/>
        <v>-3833.8300000000004</v>
      </c>
      <c r="I33" s="27">
        <f t="shared" si="10"/>
        <v>-5303.47</v>
      </c>
      <c r="J33" s="27">
        <f t="shared" si="10"/>
        <v>-7303.53</v>
      </c>
      <c r="K33" s="30">
        <f t="shared" si="7"/>
        <v>-63627.26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27">
        <v>-6653.69</v>
      </c>
      <c r="C43" s="27">
        <v>-6446.17</v>
      </c>
      <c r="D43" s="27">
        <v>-7392.99</v>
      </c>
      <c r="E43" s="27">
        <v>-4500.64</v>
      </c>
      <c r="F43" s="27">
        <v>-4811.93</v>
      </c>
      <c r="G43" s="27">
        <v>-5136.18</v>
      </c>
      <c r="H43" s="27">
        <v>-4669.26</v>
      </c>
      <c r="I43" s="27">
        <v>-6459.14</v>
      </c>
      <c r="J43" s="27">
        <v>-2373.54</v>
      </c>
      <c r="K43" s="27">
        <f>SUM(B43:J43)</f>
        <v>-48443.54</v>
      </c>
      <c r="L43" s="24"/>
      <c r="M43"/>
      <c r="N43"/>
    </row>
    <row r="44" spans="1:14" s="23" customFormat="1" ht="16.5" customHeight="1">
      <c r="A44" s="25" t="s">
        <v>73</v>
      </c>
      <c r="B44" s="27">
        <v>1190.48</v>
      </c>
      <c r="C44" s="27">
        <v>1153.35</v>
      </c>
      <c r="D44" s="27">
        <v>1322.76</v>
      </c>
      <c r="E44" s="27">
        <v>805.26</v>
      </c>
      <c r="F44" s="27">
        <v>860.95</v>
      </c>
      <c r="G44" s="27">
        <v>918.97</v>
      </c>
      <c r="H44" s="27">
        <v>835.43</v>
      </c>
      <c r="I44" s="27">
        <v>1155.67</v>
      </c>
      <c r="J44" s="27">
        <v>424.68</v>
      </c>
      <c r="K44" s="27">
        <f>SUM(B44:J44)</f>
        <v>8667.550000000001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1080503.5899999999</v>
      </c>
      <c r="C48" s="27">
        <f aca="true" t="shared" si="11" ref="C48:J48">IF(C17+C27+C49&lt;0,0,C17+C27+C49)</f>
        <v>1145581.83</v>
      </c>
      <c r="D48" s="27">
        <f t="shared" si="11"/>
        <v>1273436.79</v>
      </c>
      <c r="E48" s="27">
        <f t="shared" si="11"/>
        <v>681507.6499999999</v>
      </c>
      <c r="F48" s="27">
        <f t="shared" si="11"/>
        <v>861352.54</v>
      </c>
      <c r="G48" s="27">
        <f t="shared" si="11"/>
        <v>799140.2</v>
      </c>
      <c r="H48" s="27">
        <f t="shared" si="11"/>
        <v>834304.97</v>
      </c>
      <c r="I48" s="27">
        <f t="shared" si="11"/>
        <v>1107491.96</v>
      </c>
      <c r="J48" s="27">
        <f t="shared" si="11"/>
        <v>421236.98</v>
      </c>
      <c r="K48" s="20">
        <f>SUM(B48:J48)</f>
        <v>8204556.51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1080503.5899999999</v>
      </c>
      <c r="C54" s="10">
        <f t="shared" si="13"/>
        <v>1145581.83</v>
      </c>
      <c r="D54" s="10">
        <f t="shared" si="13"/>
        <v>1273436.77</v>
      </c>
      <c r="E54" s="10">
        <f t="shared" si="13"/>
        <v>681507.64</v>
      </c>
      <c r="F54" s="10">
        <f t="shared" si="13"/>
        <v>861352.54</v>
      </c>
      <c r="G54" s="10">
        <f t="shared" si="13"/>
        <v>799140.19</v>
      </c>
      <c r="H54" s="10">
        <f t="shared" si="13"/>
        <v>834304.97</v>
      </c>
      <c r="I54" s="10">
        <f>SUM(I55:I67)</f>
        <v>1107491.95</v>
      </c>
      <c r="J54" s="10">
        <f t="shared" si="13"/>
        <v>421236.97</v>
      </c>
      <c r="K54" s="5">
        <f>SUM(K55:K67)</f>
        <v>8204556.449999999</v>
      </c>
      <c r="L54" s="9"/>
    </row>
    <row r="55" spans="1:11" ht="16.5" customHeight="1">
      <c r="A55" s="7" t="s">
        <v>60</v>
      </c>
      <c r="B55" s="8">
        <v>943495.73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943495.73</v>
      </c>
    </row>
    <row r="56" spans="1:11" ht="16.5" customHeight="1">
      <c r="A56" s="7" t="s">
        <v>61</v>
      </c>
      <c r="B56" s="8">
        <v>137007.86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137007.86</v>
      </c>
    </row>
    <row r="57" spans="1:11" ht="16.5" customHeight="1">
      <c r="A57" s="7" t="s">
        <v>4</v>
      </c>
      <c r="B57" s="6">
        <v>0</v>
      </c>
      <c r="C57" s="8">
        <v>1145581.83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1145581.83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1273436.77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1273436.77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681507.64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681507.64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861352.54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861352.54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799140.19</v>
      </c>
      <c r="H61" s="6">
        <v>0</v>
      </c>
      <c r="I61" s="6">
        <v>0</v>
      </c>
      <c r="J61" s="6">
        <v>0</v>
      </c>
      <c r="K61" s="5">
        <f t="shared" si="14"/>
        <v>799140.19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834304.97</v>
      </c>
      <c r="I62" s="6">
        <v>0</v>
      </c>
      <c r="J62" s="6">
        <v>0</v>
      </c>
      <c r="K62" s="5">
        <f t="shared" si="14"/>
        <v>834304.97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404899.06</v>
      </c>
      <c r="J64" s="6">
        <v>0</v>
      </c>
      <c r="K64" s="5">
        <f t="shared" si="14"/>
        <v>404899.06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702592.89</v>
      </c>
      <c r="J65" s="6">
        <v>0</v>
      </c>
      <c r="K65" s="5">
        <f t="shared" si="14"/>
        <v>702592.89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421236.97</v>
      </c>
      <c r="K66" s="5">
        <f t="shared" si="14"/>
        <v>421236.97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2021-10-25T18:44:33Z</dcterms:modified>
  <cp:category/>
  <cp:version/>
  <cp:contentType/>
  <cp:contentStatus/>
</cp:coreProperties>
</file>