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<sst xmlns="http://schemas.openxmlformats.org/spreadsheetml/2006/main" count="75" uniqueCount="74">
  <si>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</si>
  <si>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</si>
  <si>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</si>
  <si>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</si>
  <si>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</si>
  <si>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</si>
  <si>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</si>
  <si>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</si>
  <si>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</si>
  <si>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</si>
  <si>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</si>
  <si>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</si>
  <si>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</si>
  <si>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</si>
  <si>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</si>
  <si>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</si>
  <si>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</si>
  <si>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</si>
  <si>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</si>
  <si>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</si>
  <si>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</si>
  <si>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</si>
  <si>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</si>
  <si>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</si>
  <si>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</si>
  <si>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</si>
  <si>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</si>
  <si>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</si>
  <si>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</si>
  <si>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</si>
  <si>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</si>
  <si>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</si>
  <si>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</si>
  <si>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</si>
  <si>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</si>
  <si>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</si>
  <si>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</si>
  <si>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</si>
  <si>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</si>
  <si>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</si>
  <si>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</si>
  <si>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</si>
  <si>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</si>
  <si>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</si>
  <si>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</si>
  <si>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</si>
  <si>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</si>
  <si>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</si>
  <si>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</si>
  <si>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</si>
  <si>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</si>
  <si>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</si>
  <si>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</si>
  <si>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</si>
  <si>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</si>
  <si>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</si>
  <si>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</si>
  <si>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</si>
  <si>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</si>
  <si>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</si>
  <si>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</si>
  <si>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</si>
  <si>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</si>
  <si>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</si>
  <si>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</si>
  <si>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</si>
  <si>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</si>
  <si>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</si>
  <si>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</si>
  <si>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</si>
  <si>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</si>
  <si>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</si>
  <si>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18/10/21 - VENCIMENTO 25/10/21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</si>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</sst>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259804</v>
      </c>
      <c r="C7" s="47">
        <f t="shared" si="0"/>
        <v>221721</v>
      </c>
      <c r="D7" s="47">
        <f t="shared" si="0"/>
        <v>271573</v>
      </c>
      <c r="E7" s="47">
        <f t="shared" si="0"/>
        <v>148317</v>
      </c>
      <c r="F7" s="47">
        <f t="shared" si="0"/>
        <v>186738</v>
      </c>
      <c r="G7" s="47">
        <f t="shared" si="0"/>
        <v>195464</v>
      </c>
      <c r="H7" s="47">
        <f t="shared" si="0"/>
        <v>230391</v>
      </c>
      <c r="I7" s="47">
        <f t="shared" si="0"/>
        <v>304331</v>
      </c>
      <c r="J7" s="47">
        <f t="shared" si="0"/>
        <v>92955</v>
      </c>
      <c r="K7" s="47">
        <f t="shared" si="0"/>
        <v>1911294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17790</v>
      </c>
      <c r="C8" s="45">
        <f t="shared" si="1"/>
        <v>17961</v>
      </c>
      <c r="D8" s="45">
        <f t="shared" si="1"/>
        <v>18117</v>
      </c>
      <c r="E8" s="45">
        <f t="shared" si="1"/>
        <v>11482</v>
      </c>
      <c r="F8" s="45">
        <f t="shared" si="1"/>
        <v>13994</v>
      </c>
      <c r="G8" s="45">
        <f t="shared" si="1"/>
        <v>7931</v>
      </c>
      <c r="H8" s="45">
        <f t="shared" si="1"/>
        <v>7561</v>
      </c>
      <c r="I8" s="45">
        <f t="shared" si="1"/>
        <v>18965</v>
      </c>
      <c r="J8" s="45">
        <f t="shared" si="1"/>
        <v>3286</v>
      </c>
      <c r="K8" s="38">
        <f>SUM(B8:J8)</f>
        <v>117087</v>
      </c>
      <c r="L8"/>
      <c r="M8"/>
      <c r="N8"/>
    </row>
    <row r="9" spans="1:14" ht="16.5" customHeight="1">
      <c r="A9" s="22" t="s">
        <v>35</v>
      </c>
      <c r="B9" s="45">
        <v>17758</v>
      </c>
      <c r="C9" s="45">
        <v>17955</v>
      </c>
      <c r="D9" s="45">
        <v>18113</v>
      </c>
      <c r="E9" s="45">
        <v>11454</v>
      </c>
      <c r="F9" s="45">
        <v>13981</v>
      </c>
      <c r="G9" s="45">
        <v>7931</v>
      </c>
      <c r="H9" s="45">
        <v>7561</v>
      </c>
      <c r="I9" s="45">
        <v>18908</v>
      </c>
      <c r="J9" s="45">
        <v>3286</v>
      </c>
      <c r="K9" s="38">
        <f>SUM(B9:J9)</f>
        <v>116947</v>
      </c>
      <c r="L9"/>
      <c r="M9"/>
      <c r="N9"/>
    </row>
    <row r="10" spans="1:14" ht="16.5" customHeight="1">
      <c r="A10" s="22" t="s">
        <v>34</v>
      </c>
      <c r="B10" s="45">
        <v>32</v>
      </c>
      <c r="C10" s="45">
        <v>6</v>
      </c>
      <c r="D10" s="45">
        <v>4</v>
      </c>
      <c r="E10" s="45">
        <v>28</v>
      </c>
      <c r="F10" s="45">
        <v>13</v>
      </c>
      <c r="G10" s="45">
        <v>0</v>
      </c>
      <c r="H10" s="45">
        <v>0</v>
      </c>
      <c r="I10" s="45">
        <v>57</v>
      </c>
      <c r="J10" s="45">
        <v>0</v>
      </c>
      <c r="K10" s="38">
        <f>SUM(B10:J10)</f>
        <v>140</v>
      </c>
      <c r="L10"/>
      <c r="M10"/>
      <c r="N10"/>
    </row>
    <row r="11" spans="1:14" ht="16.5" customHeight="1">
      <c r="A11" s="44" t="s">
        <v>33</v>
      </c>
      <c r="B11" s="43">
        <v>242014</v>
      </c>
      <c r="C11" s="43">
        <v>203760</v>
      </c>
      <c r="D11" s="43">
        <v>253456</v>
      </c>
      <c r="E11" s="43">
        <v>136835</v>
      </c>
      <c r="F11" s="43">
        <v>172744</v>
      </c>
      <c r="G11" s="43">
        <v>187533</v>
      </c>
      <c r="H11" s="43">
        <v>222830</v>
      </c>
      <c r="I11" s="43">
        <v>285366</v>
      </c>
      <c r="J11" s="43">
        <v>89669</v>
      </c>
      <c r="K11" s="38">
        <f>SUM(B11:J11)</f>
        <v>1794207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1.383056920445526</v>
      </c>
      <c r="C15" s="39">
        <v>1.439369900056156</v>
      </c>
      <c r="D15" s="39">
        <v>1.197249639135746</v>
      </c>
      <c r="E15" s="39">
        <v>1.551974196139896</v>
      </c>
      <c r="F15" s="39">
        <v>1.235026926037041</v>
      </c>
      <c r="G15" s="39">
        <v>1.233844567370348</v>
      </c>
      <c r="H15" s="39">
        <v>1.233408443074091</v>
      </c>
      <c r="I15" s="39">
        <v>1.249601565092774</v>
      </c>
      <c r="J15" s="39">
        <v>1.344559224155064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1257420.3299999998</v>
      </c>
      <c r="C17" s="36">
        <f aca="true" t="shared" si="2" ref="C17:J17">C18+C19+C20+C21+C22+C23+C24</f>
        <v>1227896.72</v>
      </c>
      <c r="D17" s="36">
        <f t="shared" si="2"/>
        <v>1375847.26</v>
      </c>
      <c r="E17" s="36">
        <f t="shared" si="2"/>
        <v>854494.1000000001</v>
      </c>
      <c r="F17" s="36">
        <f t="shared" si="2"/>
        <v>903521.86</v>
      </c>
      <c r="G17" s="36">
        <f t="shared" si="2"/>
        <v>950240.9299999999</v>
      </c>
      <c r="H17" s="36">
        <f t="shared" si="2"/>
        <v>899720.61</v>
      </c>
      <c r="I17" s="36">
        <f t="shared" si="2"/>
        <v>1225492.0499999998</v>
      </c>
      <c r="J17" s="36">
        <f t="shared" si="2"/>
        <v>451699.92</v>
      </c>
      <c r="K17" s="36">
        <f aca="true" t="shared" si="3" ref="K17:K24">SUM(B17:J17)</f>
        <v>9146333.78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885152.23</v>
      </c>
      <c r="C18" s="30">
        <f t="shared" si="4"/>
        <v>829901.7</v>
      </c>
      <c r="D18" s="30">
        <f t="shared" si="4"/>
        <v>1126837.85</v>
      </c>
      <c r="E18" s="30">
        <f t="shared" si="4"/>
        <v>535068.41</v>
      </c>
      <c r="F18" s="30">
        <f t="shared" si="4"/>
        <v>712909.66</v>
      </c>
      <c r="G18" s="30">
        <f t="shared" si="4"/>
        <v>753767.82</v>
      </c>
      <c r="H18" s="30">
        <f t="shared" si="4"/>
        <v>707415.57</v>
      </c>
      <c r="I18" s="30">
        <f t="shared" si="4"/>
        <v>943913.03</v>
      </c>
      <c r="J18" s="30">
        <f t="shared" si="4"/>
        <v>326234.87</v>
      </c>
      <c r="K18" s="30">
        <f t="shared" si="3"/>
        <v>6821201.1400000015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339063.69</v>
      </c>
      <c r="C19" s="30">
        <f t="shared" si="5"/>
        <v>364633.83</v>
      </c>
      <c r="D19" s="30">
        <f t="shared" si="5"/>
        <v>222268.36</v>
      </c>
      <c r="E19" s="30">
        <f t="shared" si="5"/>
        <v>295343.96</v>
      </c>
      <c r="F19" s="30">
        <f t="shared" si="5"/>
        <v>167552.97</v>
      </c>
      <c r="G19" s="30">
        <f t="shared" si="5"/>
        <v>176264.51</v>
      </c>
      <c r="H19" s="30">
        <f t="shared" si="5"/>
        <v>165116.77</v>
      </c>
      <c r="I19" s="30">
        <f t="shared" si="5"/>
        <v>235602.17</v>
      </c>
      <c r="J19" s="30">
        <f t="shared" si="5"/>
        <v>112407.23</v>
      </c>
      <c r="K19" s="30">
        <f t="shared" si="3"/>
        <v>2078253.49</v>
      </c>
      <c r="L19"/>
      <c r="M19"/>
      <c r="N19"/>
    </row>
    <row r="20" spans="1:14" ht="16.5" customHeight="1">
      <c r="A20" s="18" t="s">
        <v>28</v>
      </c>
      <c r="B20" s="30">
        <v>31863.18</v>
      </c>
      <c r="C20" s="30">
        <v>30678.73</v>
      </c>
      <c r="D20" s="30">
        <v>22717.36</v>
      </c>
      <c r="E20" s="30">
        <v>21399.27</v>
      </c>
      <c r="F20" s="30">
        <v>21718</v>
      </c>
      <c r="G20" s="30">
        <v>18867.37</v>
      </c>
      <c r="H20" s="30">
        <v>24505.81</v>
      </c>
      <c r="I20" s="30">
        <v>43294.39</v>
      </c>
      <c r="J20" s="30">
        <v>11716.59</v>
      </c>
      <c r="K20" s="30">
        <f t="shared" si="3"/>
        <v>226760.69999999998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-123493.83</v>
      </c>
      <c r="C27" s="30">
        <f t="shared" si="6"/>
        <v>-91768.57</v>
      </c>
      <c r="D27" s="30">
        <f t="shared" si="6"/>
        <v>-123785.14000000001</v>
      </c>
      <c r="E27" s="30">
        <f t="shared" si="6"/>
        <v>-116248.06999999998</v>
      </c>
      <c r="F27" s="30">
        <f t="shared" si="6"/>
        <v>-65456.73</v>
      </c>
      <c r="G27" s="30">
        <f t="shared" si="6"/>
        <v>-102191.58</v>
      </c>
      <c r="H27" s="30">
        <f t="shared" si="6"/>
        <v>-49556.72</v>
      </c>
      <c r="I27" s="30">
        <f t="shared" si="6"/>
        <v>-107833.63</v>
      </c>
      <c r="J27" s="30">
        <f t="shared" si="6"/>
        <v>-27738.28</v>
      </c>
      <c r="K27" s="30">
        <f aca="true" t="shared" si="7" ref="K27:K35">SUM(B27:J27)</f>
        <v>-808072.5499999999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-118019.97</v>
      </c>
      <c r="C28" s="30">
        <f t="shared" si="8"/>
        <v>-86422.51000000001</v>
      </c>
      <c r="D28" s="30">
        <f t="shared" si="8"/>
        <v>-99292.85</v>
      </c>
      <c r="E28" s="30">
        <f t="shared" si="8"/>
        <v>-112531.38999999998</v>
      </c>
      <c r="F28" s="30">
        <f t="shared" si="8"/>
        <v>-61516.4</v>
      </c>
      <c r="G28" s="30">
        <f t="shared" si="8"/>
        <v>-98048.92</v>
      </c>
      <c r="H28" s="30">
        <f t="shared" si="8"/>
        <v>-45637.69</v>
      </c>
      <c r="I28" s="30">
        <f t="shared" si="8"/>
        <v>-102498.22</v>
      </c>
      <c r="J28" s="30">
        <f t="shared" si="8"/>
        <v>-20413.45</v>
      </c>
      <c r="K28" s="30">
        <f t="shared" si="7"/>
        <v>-744381.3999999999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-78135.2</v>
      </c>
      <c r="C29" s="30">
        <f aca="true" t="shared" si="9" ref="C29:J29">-ROUND((C9)*$E$3,2)</f>
        <v>-79002</v>
      </c>
      <c r="D29" s="30">
        <f t="shared" si="9"/>
        <v>-79697.2</v>
      </c>
      <c r="E29" s="30">
        <f t="shared" si="9"/>
        <v>-50397.6</v>
      </c>
      <c r="F29" s="30">
        <f t="shared" si="9"/>
        <v>-61516.4</v>
      </c>
      <c r="G29" s="30">
        <f t="shared" si="9"/>
        <v>-34896.4</v>
      </c>
      <c r="H29" s="30">
        <f t="shared" si="9"/>
        <v>-33268.4</v>
      </c>
      <c r="I29" s="30">
        <f t="shared" si="9"/>
        <v>-83195.2</v>
      </c>
      <c r="J29" s="30">
        <f t="shared" si="9"/>
        <v>-14458.4</v>
      </c>
      <c r="K29" s="30">
        <f t="shared" si="7"/>
        <v>-514566.8000000001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-3110.8</v>
      </c>
      <c r="C31" s="30">
        <v>-954.8</v>
      </c>
      <c r="D31" s="30">
        <v>-1570.8</v>
      </c>
      <c r="E31" s="30">
        <v>-1817.2</v>
      </c>
      <c r="F31" s="26">
        <v>0</v>
      </c>
      <c r="G31" s="30">
        <v>-1663.2</v>
      </c>
      <c r="H31" s="30">
        <v>-273.03</v>
      </c>
      <c r="I31" s="30">
        <v>-426.09</v>
      </c>
      <c r="J31" s="30">
        <v>-131.44</v>
      </c>
      <c r="K31" s="30">
        <f t="shared" si="7"/>
        <v>-9947.360000000002</v>
      </c>
      <c r="L31"/>
      <c r="M31"/>
      <c r="N31"/>
    </row>
    <row r="32" spans="1:14" ht="16.5" customHeight="1">
      <c r="A32" s="25" t="s">
        <v>21</v>
      </c>
      <c r="B32" s="30">
        <v>-36773.97</v>
      </c>
      <c r="C32" s="30">
        <v>-6465.71</v>
      </c>
      <c r="D32" s="30">
        <v>-18024.85</v>
      </c>
      <c r="E32" s="30">
        <v>-60316.59</v>
      </c>
      <c r="F32" s="26">
        <v>0</v>
      </c>
      <c r="G32" s="30">
        <v>-61489.32</v>
      </c>
      <c r="H32" s="30">
        <v>-12096.26</v>
      </c>
      <c r="I32" s="30">
        <v>-18876.93</v>
      </c>
      <c r="J32" s="30">
        <v>-5823.61</v>
      </c>
      <c r="K32" s="30">
        <f t="shared" si="7"/>
        <v>-219867.24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-5473.86</v>
      </c>
      <c r="C33" s="27">
        <f aca="true" t="shared" si="10" ref="C33:J33">SUM(C34:C44)</f>
        <v>-5346.06</v>
      </c>
      <c r="D33" s="27">
        <f t="shared" si="10"/>
        <v>-24492.29</v>
      </c>
      <c r="E33" s="27">
        <f t="shared" si="10"/>
        <v>-3716.68</v>
      </c>
      <c r="F33" s="27">
        <f t="shared" si="10"/>
        <v>-3940.33</v>
      </c>
      <c r="G33" s="27">
        <f t="shared" si="10"/>
        <v>-4142.66</v>
      </c>
      <c r="H33" s="27">
        <f t="shared" si="10"/>
        <v>-3919.0300000000007</v>
      </c>
      <c r="I33" s="27">
        <f t="shared" si="10"/>
        <v>-5335.41</v>
      </c>
      <c r="J33" s="27">
        <f t="shared" si="10"/>
        <v>-7324.83</v>
      </c>
      <c r="K33" s="30">
        <f t="shared" si="7"/>
        <v>-63691.15000000001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-6666.66</v>
      </c>
      <c r="C43" s="27">
        <v>-6511.02</v>
      </c>
      <c r="D43" s="27">
        <v>-7302.2</v>
      </c>
      <c r="E43" s="27">
        <v>-4526.58</v>
      </c>
      <c r="F43" s="27">
        <v>-4798.96</v>
      </c>
      <c r="G43" s="27">
        <v>-5045.39</v>
      </c>
      <c r="H43" s="27">
        <v>-4773.02</v>
      </c>
      <c r="I43" s="27">
        <v>-6498.05</v>
      </c>
      <c r="J43" s="27">
        <v>-2399.48</v>
      </c>
      <c r="K43" s="27">
        <f>SUM(B43:J43)</f>
        <v>-48521.36000000001</v>
      </c>
      <c r="L43" s="24"/>
      <c r="M43"/>
      <c r="N43"/>
    </row>
    <row r="44" spans="1:12" ht="12" customHeight="1">
      <c r="A44" s="25" t="s">
        <v>73</v>
      </c>
      <c r="B44" s="27">
        <v>1192.8</v>
      </c>
      <c r="C44" s="27">
        <v>1164.96</v>
      </c>
      <c r="D44" s="27">
        <v>1306.51</v>
      </c>
      <c r="E44" s="27">
        <v>809.9</v>
      </c>
      <c r="F44" s="27">
        <v>858.63</v>
      </c>
      <c r="G44" s="27">
        <v>902.73</v>
      </c>
      <c r="H44" s="27">
        <v>853.99</v>
      </c>
      <c r="I44" s="27">
        <v>1162.64</v>
      </c>
      <c r="J44" s="27">
        <v>429.32</v>
      </c>
      <c r="K44" s="27">
        <f>SUM(B44:J44)</f>
        <v>8681.48</v>
      </c>
      <c r="L44" s="21"/>
    </row>
    <row r="45" spans="1:12" ht="12" customHeight="1">
      <c r="A45" s="2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1133926.4999999998</v>
      </c>
      <c r="C48" s="27">
        <f aca="true" t="shared" si="11" ref="C48:J48">IF(C17+C27+C49&lt;0,0,C17+C27+C49)</f>
        <v>1136128.15</v>
      </c>
      <c r="D48" s="27">
        <f t="shared" si="11"/>
        <v>1252062.12</v>
      </c>
      <c r="E48" s="27">
        <f t="shared" si="11"/>
        <v>738246.0300000001</v>
      </c>
      <c r="F48" s="27">
        <f t="shared" si="11"/>
        <v>838065.13</v>
      </c>
      <c r="G48" s="27">
        <f t="shared" si="11"/>
        <v>848049.35</v>
      </c>
      <c r="H48" s="27">
        <f t="shared" si="11"/>
        <v>850163.89</v>
      </c>
      <c r="I48" s="27">
        <f t="shared" si="11"/>
        <v>1117658.42</v>
      </c>
      <c r="J48" s="27">
        <f t="shared" si="11"/>
        <v>423961.64</v>
      </c>
      <c r="K48" s="20">
        <f>SUM(B48:J48)</f>
        <v>8338261.229999999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1133926.5</v>
      </c>
      <c r="C54" s="10">
        <f t="shared" si="13"/>
        <v>1136128.15</v>
      </c>
      <c r="D54" s="10">
        <f t="shared" si="13"/>
        <v>1252062.11</v>
      </c>
      <c r="E54" s="10">
        <f t="shared" si="13"/>
        <v>738246.02</v>
      </c>
      <c r="F54" s="10">
        <f t="shared" si="13"/>
        <v>838065.13</v>
      </c>
      <c r="G54" s="10">
        <f t="shared" si="13"/>
        <v>848049.35</v>
      </c>
      <c r="H54" s="10">
        <f t="shared" si="13"/>
        <v>850163.88</v>
      </c>
      <c r="I54" s="10">
        <f>SUM(I55:I67)</f>
        <v>1117658.42</v>
      </c>
      <c r="J54" s="10">
        <f t="shared" si="13"/>
        <v>423961.64</v>
      </c>
      <c r="K54" s="5">
        <f>SUM(K55:K67)</f>
        <v>8338261.199999998</v>
      </c>
      <c r="L54" s="9"/>
    </row>
    <row r="55" spans="1:11" ht="16.5" customHeight="1">
      <c r="A55" s="7" t="s">
        <v>60</v>
      </c>
      <c r="B55" s="8">
        <v>990824.98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990824.98</v>
      </c>
    </row>
    <row r="56" spans="1:11" ht="16.5" customHeight="1">
      <c r="A56" s="7" t="s">
        <v>61</v>
      </c>
      <c r="B56" s="8">
        <v>143101.52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143101.52</v>
      </c>
    </row>
    <row r="57" spans="1:11" ht="16.5" customHeight="1">
      <c r="A57" s="7" t="s">
        <v>4</v>
      </c>
      <c r="B57" s="6">
        <v>0</v>
      </c>
      <c r="C57" s="8">
        <v>1136128.15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1136128.15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1252062.11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1252062.11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738246.02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738246.02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838065.13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838065.13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848049.35</v>
      </c>
      <c r="H61" s="6">
        <v>0</v>
      </c>
      <c r="I61" s="6">
        <v>0</v>
      </c>
      <c r="J61" s="6">
        <v>0</v>
      </c>
      <c r="K61" s="5">
        <f t="shared" si="14"/>
        <v>848049.35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850163.88</v>
      </c>
      <c r="I62" s="6">
        <v>0</v>
      </c>
      <c r="J62" s="6">
        <v>0</v>
      </c>
      <c r="K62" s="5">
        <f t="shared" si="14"/>
        <v>850163.88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406827.66</v>
      </c>
      <c r="J64" s="6">
        <v>0</v>
      </c>
      <c r="K64" s="5">
        <f t="shared" si="14"/>
        <v>406827.66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710830.76</v>
      </c>
      <c r="J65" s="6">
        <v>0</v>
      </c>
      <c r="K65" s="5">
        <f t="shared" si="14"/>
        <v>710830.76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423961.64</v>
      </c>
      <c r="K66" s="5">
        <f t="shared" si="14"/>
        <v>423961.64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2021-10-22T18:55:24Z</dcterms:modified>
  <cp:category/>
  <cp:version/>
  <cp:contentType/>
  <cp:contentStatus/>
</cp:coreProperties>
</file>