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<sst xmlns="http://schemas.openxmlformats.org/spreadsheetml/2006/main" count="75" uniqueCount="74">
  <si>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</si>
  <si>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</si>
  <si>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</si>
  <si>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</si>
  <si>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</si>
  <si>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</si>
  <si>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</si>
  <si>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</si>
  <si>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</si>
  <si>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</si>
  <si>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</si>
  <si>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</si>
  <si>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</si>
  <si>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</si>
  <si>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</si>
  <si>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</si>
  <si>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</si>
  <si>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</si>
  <si>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</si>
  <si>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</si>
  <si>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</si>
  <si>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</si>
  <si>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</si>
  <si>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</si>
  <si>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</si>
  <si>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</si>
  <si>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</si>
  <si>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</si>
  <si>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</si>
  <si>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</si>
  <si>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</si>
  <si>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</si>
  <si>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</si>
  <si>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</si>
  <si>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</si>
  <si>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</si>
  <si>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</si>
  <si>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</si>
  <si>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</si>
  <si>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</si>
  <si>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</si>
  <si>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</si>
  <si>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</si>
  <si>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</si>
  <si>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</si>
  <si>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</si>
  <si>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</si>
  <si>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</si>
  <si>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</si>
  <si>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</si>
  <si>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</si>
  <si>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</si>
  <si>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</si>
  <si>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</si>
  <si>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</si>
  <si>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</si>
  <si>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</si>
  <si>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</si>
  <si>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</si>
  <si>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</si>
  <si>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</si>
  <si>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</si>
  <si>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</si>
  <si>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</si>
  <si>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</si>
  <si>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</si>
  <si>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</si>
  <si>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</si>
  <si>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</si>
  <si>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</si>
  <si>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</si>
  <si>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</si>
  <si>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16/10/21 - VENCIMENTO 22/10/21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</si>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</sst>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159185</v>
      </c>
      <c r="C7" s="47">
        <f t="shared" si="0"/>
        <v>137985</v>
      </c>
      <c r="D7" s="47">
        <f t="shared" si="0"/>
        <v>193204</v>
      </c>
      <c r="E7" s="47">
        <f t="shared" si="0"/>
        <v>91911</v>
      </c>
      <c r="F7" s="47">
        <f t="shared" si="0"/>
        <v>123323</v>
      </c>
      <c r="G7" s="47">
        <f t="shared" si="0"/>
        <v>141062</v>
      </c>
      <c r="H7" s="47">
        <f t="shared" si="0"/>
        <v>162715</v>
      </c>
      <c r="I7" s="47">
        <f t="shared" si="0"/>
        <v>195322</v>
      </c>
      <c r="J7" s="47">
        <f t="shared" si="0"/>
        <v>44177</v>
      </c>
      <c r="K7" s="47">
        <f t="shared" si="0"/>
        <v>1248884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13480</v>
      </c>
      <c r="C8" s="45">
        <f t="shared" si="1"/>
        <v>14864</v>
      </c>
      <c r="D8" s="45">
        <f t="shared" si="1"/>
        <v>16380</v>
      </c>
      <c r="E8" s="45">
        <f t="shared" si="1"/>
        <v>9039</v>
      </c>
      <c r="F8" s="45">
        <f t="shared" si="1"/>
        <v>10044</v>
      </c>
      <c r="G8" s="45">
        <f t="shared" si="1"/>
        <v>6630</v>
      </c>
      <c r="H8" s="45">
        <f t="shared" si="1"/>
        <v>6480</v>
      </c>
      <c r="I8" s="45">
        <f t="shared" si="1"/>
        <v>14217</v>
      </c>
      <c r="J8" s="45">
        <f t="shared" si="1"/>
        <v>1677</v>
      </c>
      <c r="K8" s="38">
        <f>SUM(B8:J8)</f>
        <v>92811</v>
      </c>
      <c r="L8"/>
      <c r="M8"/>
      <c r="N8"/>
    </row>
    <row r="9" spans="1:14" ht="16.5" customHeight="1">
      <c r="A9" s="22" t="s">
        <v>35</v>
      </c>
      <c r="B9" s="45">
        <v>13472</v>
      </c>
      <c r="C9" s="45">
        <v>14861</v>
      </c>
      <c r="D9" s="45">
        <v>16376</v>
      </c>
      <c r="E9" s="45">
        <v>9011</v>
      </c>
      <c r="F9" s="45">
        <v>10036</v>
      </c>
      <c r="G9" s="45">
        <v>6629</v>
      </c>
      <c r="H9" s="45">
        <v>6480</v>
      </c>
      <c r="I9" s="45">
        <v>14187</v>
      </c>
      <c r="J9" s="45">
        <v>1677</v>
      </c>
      <c r="K9" s="38">
        <f>SUM(B9:J9)</f>
        <v>92729</v>
      </c>
      <c r="L9"/>
      <c r="M9"/>
      <c r="N9"/>
    </row>
    <row r="10" spans="1:14" ht="16.5" customHeight="1">
      <c r="A10" s="22" t="s">
        <v>34</v>
      </c>
      <c r="B10" s="45">
        <v>8</v>
      </c>
      <c r="C10" s="45">
        <v>3</v>
      </c>
      <c r="D10" s="45">
        <v>4</v>
      </c>
      <c r="E10" s="45">
        <v>28</v>
      </c>
      <c r="F10" s="45">
        <v>8</v>
      </c>
      <c r="G10" s="45">
        <v>1</v>
      </c>
      <c r="H10" s="45">
        <v>0</v>
      </c>
      <c r="I10" s="45">
        <v>30</v>
      </c>
      <c r="J10" s="45">
        <v>0</v>
      </c>
      <c r="K10" s="38">
        <f>SUM(B10:J10)</f>
        <v>82</v>
      </c>
      <c r="L10"/>
      <c r="M10"/>
      <c r="N10"/>
    </row>
    <row r="11" spans="1:14" ht="16.5" customHeight="1">
      <c r="A11" s="44" t="s">
        <v>33</v>
      </c>
      <c r="B11" s="43">
        <v>145705</v>
      </c>
      <c r="C11" s="43">
        <v>123121</v>
      </c>
      <c r="D11" s="43">
        <v>176824</v>
      </c>
      <c r="E11" s="43">
        <v>82872</v>
      </c>
      <c r="F11" s="43">
        <v>113279</v>
      </c>
      <c r="G11" s="43">
        <v>134432</v>
      </c>
      <c r="H11" s="43">
        <v>156235</v>
      </c>
      <c r="I11" s="43">
        <v>181105</v>
      </c>
      <c r="J11" s="43">
        <v>42500</v>
      </c>
      <c r="K11" s="38">
        <f>SUM(B11:J11)</f>
        <v>1156073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1.309714224613268</v>
      </c>
      <c r="C15" s="39">
        <v>1.353921829963322</v>
      </c>
      <c r="D15" s="39">
        <v>1.135952708462584</v>
      </c>
      <c r="E15" s="39">
        <v>1.406995093348704</v>
      </c>
      <c r="F15" s="39">
        <v>1.186946011537763</v>
      </c>
      <c r="G15" s="39">
        <v>1.171675910251401</v>
      </c>
      <c r="H15" s="39">
        <v>1.156622906916686</v>
      </c>
      <c r="I15" s="39">
        <v>1.186943343296609</v>
      </c>
      <c r="J15" s="39">
        <v>1.206886374977741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729259.6699999999</v>
      </c>
      <c r="C17" s="36">
        <f aca="true" t="shared" si="2" ref="C17:J17">C18+C19+C20+C21+C22+C23+C24</f>
        <v>726289.26</v>
      </c>
      <c r="D17" s="36">
        <f t="shared" si="2"/>
        <v>930257.6799999999</v>
      </c>
      <c r="E17" s="36">
        <f t="shared" si="2"/>
        <v>483861.11000000004</v>
      </c>
      <c r="F17" s="36">
        <f t="shared" si="2"/>
        <v>575391.4899999999</v>
      </c>
      <c r="G17" s="36">
        <f t="shared" si="2"/>
        <v>651190.46</v>
      </c>
      <c r="H17" s="36">
        <f t="shared" si="2"/>
        <v>598066.27</v>
      </c>
      <c r="I17" s="36">
        <f t="shared" si="2"/>
        <v>750230.69</v>
      </c>
      <c r="J17" s="36">
        <f t="shared" si="2"/>
        <v>195022.72000000003</v>
      </c>
      <c r="K17" s="36">
        <f aca="true" t="shared" si="3" ref="K17:K24">SUM(B17:J17)</f>
        <v>5639569.349999999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542343.3</v>
      </c>
      <c r="C18" s="30">
        <f t="shared" si="4"/>
        <v>516477.86</v>
      </c>
      <c r="D18" s="30">
        <f t="shared" si="4"/>
        <v>801661.36</v>
      </c>
      <c r="E18" s="30">
        <f t="shared" si="4"/>
        <v>331578.12</v>
      </c>
      <c r="F18" s="30">
        <f t="shared" si="4"/>
        <v>470810.22</v>
      </c>
      <c r="G18" s="30">
        <f t="shared" si="4"/>
        <v>543977.39</v>
      </c>
      <c r="H18" s="30">
        <f t="shared" si="4"/>
        <v>499616.41</v>
      </c>
      <c r="I18" s="30">
        <f t="shared" si="4"/>
        <v>605810.72</v>
      </c>
      <c r="J18" s="30">
        <f t="shared" si="4"/>
        <v>155043.6</v>
      </c>
      <c r="K18" s="30">
        <f t="shared" si="3"/>
        <v>4467318.98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167971.43</v>
      </c>
      <c r="C19" s="30">
        <f t="shared" si="5"/>
        <v>182792.79</v>
      </c>
      <c r="D19" s="30">
        <f t="shared" si="5"/>
        <v>108988.03</v>
      </c>
      <c r="E19" s="30">
        <f t="shared" si="5"/>
        <v>134950.67</v>
      </c>
      <c r="F19" s="30">
        <f t="shared" si="5"/>
        <v>88016.09</v>
      </c>
      <c r="G19" s="30">
        <f t="shared" si="5"/>
        <v>93387.81</v>
      </c>
      <c r="H19" s="30">
        <f t="shared" si="5"/>
        <v>78251.37</v>
      </c>
      <c r="I19" s="30">
        <f t="shared" si="5"/>
        <v>113252.28</v>
      </c>
      <c r="J19" s="30">
        <f t="shared" si="5"/>
        <v>32076.41</v>
      </c>
      <c r="K19" s="30">
        <f t="shared" si="3"/>
        <v>999686.8800000001</v>
      </c>
      <c r="L19"/>
      <c r="M19"/>
      <c r="N19"/>
    </row>
    <row r="20" spans="1:14" ht="16.5" customHeight="1">
      <c r="A20" s="18" t="s">
        <v>28</v>
      </c>
      <c r="B20" s="30">
        <v>17603.71</v>
      </c>
      <c r="C20" s="30">
        <v>24336.15</v>
      </c>
      <c r="D20" s="30">
        <v>15584.6</v>
      </c>
      <c r="E20" s="30">
        <v>14649.86</v>
      </c>
      <c r="F20" s="30">
        <v>15223.95</v>
      </c>
      <c r="G20" s="30">
        <v>12484.03</v>
      </c>
      <c r="H20" s="30">
        <v>17516.03</v>
      </c>
      <c r="I20" s="30">
        <v>28485.23</v>
      </c>
      <c r="J20" s="30">
        <v>6561.48</v>
      </c>
      <c r="K20" s="30">
        <f t="shared" si="3"/>
        <v>152445.04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-64271.420000000006</v>
      </c>
      <c r="C27" s="30">
        <f t="shared" si="6"/>
        <v>-70361.73</v>
      </c>
      <c r="D27" s="30">
        <f t="shared" si="6"/>
        <v>-96919.40999999999</v>
      </c>
      <c r="E27" s="30">
        <f t="shared" si="6"/>
        <v>-42960.4</v>
      </c>
      <c r="F27" s="30">
        <f t="shared" si="6"/>
        <v>-48098.73</v>
      </c>
      <c r="G27" s="30">
        <f t="shared" si="6"/>
        <v>-33629.75</v>
      </c>
      <c r="H27" s="30">
        <f t="shared" si="6"/>
        <v>-32612.07</v>
      </c>
      <c r="I27" s="30">
        <f t="shared" si="6"/>
        <v>-67566.52</v>
      </c>
      <c r="J27" s="30">
        <f t="shared" si="6"/>
        <v>-14064.66</v>
      </c>
      <c r="K27" s="30">
        <f aca="true" t="shared" si="7" ref="K27:K35">SUM(B27:J27)</f>
        <v>-470484.69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-59276.8</v>
      </c>
      <c r="C28" s="30">
        <f t="shared" si="8"/>
        <v>-65388.4</v>
      </c>
      <c r="D28" s="30">
        <f t="shared" si="8"/>
        <v>-72054.4</v>
      </c>
      <c r="E28" s="30">
        <f t="shared" si="8"/>
        <v>-39648.4</v>
      </c>
      <c r="F28" s="30">
        <f t="shared" si="8"/>
        <v>-44158.4</v>
      </c>
      <c r="G28" s="30">
        <f t="shared" si="8"/>
        <v>-29167.6</v>
      </c>
      <c r="H28" s="30">
        <f t="shared" si="8"/>
        <v>-28512</v>
      </c>
      <c r="I28" s="30">
        <f t="shared" si="8"/>
        <v>-62422.8</v>
      </c>
      <c r="J28" s="30">
        <f t="shared" si="8"/>
        <v>-7378.8</v>
      </c>
      <c r="K28" s="30">
        <f t="shared" si="7"/>
        <v>-408007.6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-59276.8</v>
      </c>
      <c r="C29" s="30">
        <f aca="true" t="shared" si="9" ref="C29:J29">-ROUND((C9)*$E$3,2)</f>
        <v>-65388.4</v>
      </c>
      <c r="D29" s="30">
        <f t="shared" si="9"/>
        <v>-72054.4</v>
      </c>
      <c r="E29" s="30">
        <f t="shared" si="9"/>
        <v>-39648.4</v>
      </c>
      <c r="F29" s="30">
        <f t="shared" si="9"/>
        <v>-44158.4</v>
      </c>
      <c r="G29" s="30">
        <f t="shared" si="9"/>
        <v>-29167.6</v>
      </c>
      <c r="H29" s="30">
        <f t="shared" si="9"/>
        <v>-28512</v>
      </c>
      <c r="I29" s="30">
        <f t="shared" si="9"/>
        <v>-62422.8</v>
      </c>
      <c r="J29" s="30">
        <f t="shared" si="9"/>
        <v>-7378.8</v>
      </c>
      <c r="K29" s="30">
        <f t="shared" si="7"/>
        <v>-408007.6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-4994.62</v>
      </c>
      <c r="C33" s="27">
        <f aca="true" t="shared" si="10" ref="C33:J33">SUM(C34:C44)</f>
        <v>-4973.33</v>
      </c>
      <c r="D33" s="27">
        <f t="shared" si="10"/>
        <v>-24865.01</v>
      </c>
      <c r="E33" s="27">
        <f t="shared" si="10"/>
        <v>-3312</v>
      </c>
      <c r="F33" s="27">
        <f t="shared" si="10"/>
        <v>-3940.33</v>
      </c>
      <c r="G33" s="27">
        <f t="shared" si="10"/>
        <v>-4462.15</v>
      </c>
      <c r="H33" s="27">
        <f t="shared" si="10"/>
        <v>-4100.07</v>
      </c>
      <c r="I33" s="27">
        <f t="shared" si="10"/>
        <v>-5143.72</v>
      </c>
      <c r="J33" s="27">
        <f t="shared" si="10"/>
        <v>-6685.860000000001</v>
      </c>
      <c r="K33" s="30">
        <f t="shared" si="7"/>
        <v>-62477.090000000004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-6083</v>
      </c>
      <c r="C43" s="27">
        <v>-6057.06</v>
      </c>
      <c r="D43" s="27">
        <v>-7756.15</v>
      </c>
      <c r="E43" s="27">
        <v>-4033.72</v>
      </c>
      <c r="F43" s="27">
        <v>-4798.96</v>
      </c>
      <c r="G43" s="27">
        <v>-5434.49</v>
      </c>
      <c r="H43" s="27">
        <v>-4993.51</v>
      </c>
      <c r="I43" s="27">
        <v>-6264.58</v>
      </c>
      <c r="J43" s="27">
        <v>-1621.27</v>
      </c>
      <c r="K43" s="27">
        <f>SUM(B43:J43)</f>
        <v>-47042.74</v>
      </c>
      <c r="L43" s="24"/>
      <c r="M43"/>
      <c r="N43"/>
    </row>
    <row r="44" spans="1:14" s="23" customFormat="1" ht="16.5" customHeight="1">
      <c r="A44" s="25" t="s">
        <v>73</v>
      </c>
      <c r="B44" s="27">
        <v>1088.38</v>
      </c>
      <c r="C44" s="27">
        <v>1083.73</v>
      </c>
      <c r="D44" s="27">
        <v>1387.74</v>
      </c>
      <c r="E44" s="27">
        <v>721.72</v>
      </c>
      <c r="F44" s="27">
        <v>858.63</v>
      </c>
      <c r="G44" s="27">
        <v>972.34</v>
      </c>
      <c r="H44" s="27">
        <v>893.44</v>
      </c>
      <c r="I44" s="27">
        <v>1120.86</v>
      </c>
      <c r="J44" s="27">
        <v>290.08</v>
      </c>
      <c r="K44" s="27">
        <f>SUM(B44:J44)</f>
        <v>8416.920000000002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664988.2499999999</v>
      </c>
      <c r="C48" s="27">
        <f aca="true" t="shared" si="11" ref="C48:J48">IF(C17+C27+C49&lt;0,0,C17+C27+C49)</f>
        <v>655927.53</v>
      </c>
      <c r="D48" s="27">
        <f t="shared" si="11"/>
        <v>833338.2699999999</v>
      </c>
      <c r="E48" s="27">
        <f t="shared" si="11"/>
        <v>440900.71</v>
      </c>
      <c r="F48" s="27">
        <f t="shared" si="11"/>
        <v>527292.7599999999</v>
      </c>
      <c r="G48" s="27">
        <f t="shared" si="11"/>
        <v>617560.71</v>
      </c>
      <c r="H48" s="27">
        <f t="shared" si="11"/>
        <v>565454.2000000001</v>
      </c>
      <c r="I48" s="27">
        <f t="shared" si="11"/>
        <v>682664.1699999999</v>
      </c>
      <c r="J48" s="27">
        <f t="shared" si="11"/>
        <v>180958.06000000003</v>
      </c>
      <c r="K48" s="20">
        <f>SUM(B48:J48)</f>
        <v>5169084.659999999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664988.25</v>
      </c>
      <c r="C54" s="10">
        <f t="shared" si="13"/>
        <v>655927.52</v>
      </c>
      <c r="D54" s="10">
        <f t="shared" si="13"/>
        <v>833338.26</v>
      </c>
      <c r="E54" s="10">
        <f t="shared" si="13"/>
        <v>440900.72</v>
      </c>
      <c r="F54" s="10">
        <f t="shared" si="13"/>
        <v>527292.76</v>
      </c>
      <c r="G54" s="10">
        <f t="shared" si="13"/>
        <v>617560.71</v>
      </c>
      <c r="H54" s="10">
        <f t="shared" si="13"/>
        <v>565454.2</v>
      </c>
      <c r="I54" s="10">
        <f>SUM(I55:I67)</f>
        <v>682664.1699999999</v>
      </c>
      <c r="J54" s="10">
        <f t="shared" si="13"/>
        <v>180958.06</v>
      </c>
      <c r="K54" s="5">
        <f>SUM(K55:K67)</f>
        <v>5169084.649999999</v>
      </c>
      <c r="L54" s="9"/>
    </row>
    <row r="55" spans="1:11" ht="16.5" customHeight="1">
      <c r="A55" s="7" t="s">
        <v>60</v>
      </c>
      <c r="B55" s="8">
        <v>581133.23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581133.23</v>
      </c>
    </row>
    <row r="56" spans="1:11" ht="16.5" customHeight="1">
      <c r="A56" s="7" t="s">
        <v>61</v>
      </c>
      <c r="B56" s="8">
        <v>83855.02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83855.02</v>
      </c>
    </row>
    <row r="57" spans="1:11" ht="16.5" customHeight="1">
      <c r="A57" s="7" t="s">
        <v>4</v>
      </c>
      <c r="B57" s="6">
        <v>0</v>
      </c>
      <c r="C57" s="8">
        <v>655927.52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655927.52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833338.26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833338.26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440900.72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440900.72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527292.76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527292.76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617560.71</v>
      </c>
      <c r="H61" s="6">
        <v>0</v>
      </c>
      <c r="I61" s="6">
        <v>0</v>
      </c>
      <c r="J61" s="6">
        <v>0</v>
      </c>
      <c r="K61" s="5">
        <f t="shared" si="14"/>
        <v>617560.71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565454.2</v>
      </c>
      <c r="I62" s="6">
        <v>0</v>
      </c>
      <c r="J62" s="6">
        <v>0</v>
      </c>
      <c r="K62" s="5">
        <f t="shared" si="14"/>
        <v>565454.2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250742.55</v>
      </c>
      <c r="J64" s="6">
        <v>0</v>
      </c>
      <c r="K64" s="5">
        <f t="shared" si="14"/>
        <v>250742.55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431921.62</v>
      </c>
      <c r="J65" s="6">
        <v>0</v>
      </c>
      <c r="K65" s="5">
        <f t="shared" si="14"/>
        <v>431921.62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180958.06</v>
      </c>
      <c r="K66" s="5">
        <f t="shared" si="14"/>
        <v>180958.06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2021-10-21T19:00:24Z</dcterms:modified>
  <cp:category/>
  <cp:version/>
  <cp:contentType/>
  <cp:contentStatus/>
</cp:coreProperties>
</file>