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'!$A$1:$K$67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<sst xmlns="http://schemas.openxmlformats.org/spreadsheetml/2006/main" count="75" uniqueCount="74">
  <si>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</si>
  <si>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</si>
  <si>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</si>
  <si>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</si>
  <si>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</si>
  <si>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</si>
  <si>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</si>
  <si>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</si>
  <si>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</si>
  <si>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</si>
  <si>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</si>
  <si>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</si>
  <si>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</si>
  <si>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</si>
  <si>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</si>
  <si>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</si>
  <si>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</si>
  <si>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</si>
  <si>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</si>
  <si>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</si>
  <si>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</si>
  <si>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</si>
  <si>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</si>
  <si>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</si>
  <si>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</si>
  <si>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</si>
  <si>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</si>
  <si>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</si>
  <si>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</si>
  <si>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</si>
  <si>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</si>
  <si>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</si>
  <si>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</si>
  <si>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</si>
  <si>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</si>
  <si>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</si>
  <si>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</si>
  <si>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</si>
  <si>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</si>
  <si>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</si>
  <si>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</si>
  <si>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</si>
  <si>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</si>
  <si>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</si>
  <si>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</si>
  <si>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</si>
  <si>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</si>
  <si>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</si>
  <si>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</si>
  <si>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</si>
  <si>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</si>
  <si>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</si>
  <si>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</si>
  <si>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</si>
  <si>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</si>
  <si>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</si>
  <si>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</si>
  <si>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</si>
  <si>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</si>
  <si>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</si>
  <si>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</si>
  <si>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</si>
  <si>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</si>
  <si>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</si>
  <si>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</si>
  <si>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</si>
  <si>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</si>
  <si>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</si>
  <si>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</si>
  <si>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</si>
  <si>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</si>
  <si>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</si>
  <si>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15/10/21 - VENCIMENTO 22/10/21</t>
  </si>
  <si>
    <t>5.2.11. Amortização dos Investimentos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</si>
</sst>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282966</v>
      </c>
      <c r="C7" s="47">
        <f t="shared" si="0"/>
        <v>239306</v>
      </c>
      <c r="D7" s="47">
        <f t="shared" si="0"/>
        <v>296075</v>
      </c>
      <c r="E7" s="47">
        <f t="shared" si="0"/>
        <v>158852</v>
      </c>
      <c r="F7" s="47">
        <f t="shared" si="0"/>
        <v>198151</v>
      </c>
      <c r="G7" s="47">
        <f t="shared" si="0"/>
        <v>208648</v>
      </c>
      <c r="H7" s="47">
        <f t="shared" si="0"/>
        <v>245492</v>
      </c>
      <c r="I7" s="47">
        <f t="shared" si="0"/>
        <v>324934</v>
      </c>
      <c r="J7" s="47">
        <f t="shared" si="0"/>
        <v>100791</v>
      </c>
      <c r="K7" s="47">
        <f t="shared" si="0"/>
        <v>2055215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19466</v>
      </c>
      <c r="C8" s="45">
        <f t="shared" si="1"/>
        <v>19321</v>
      </c>
      <c r="D8" s="45">
        <f t="shared" si="1"/>
        <v>19892</v>
      </c>
      <c r="E8" s="45">
        <f t="shared" si="1"/>
        <v>12179</v>
      </c>
      <c r="F8" s="45">
        <f t="shared" si="1"/>
        <v>14635</v>
      </c>
      <c r="G8" s="45">
        <f t="shared" si="1"/>
        <v>8156</v>
      </c>
      <c r="H8" s="45">
        <f t="shared" si="1"/>
        <v>7627</v>
      </c>
      <c r="I8" s="45">
        <f t="shared" si="1"/>
        <v>20270</v>
      </c>
      <c r="J8" s="45">
        <f t="shared" si="1"/>
        <v>3618</v>
      </c>
      <c r="K8" s="38">
        <f>SUM(B8:J8)</f>
        <v>125164</v>
      </c>
      <c r="L8"/>
      <c r="M8"/>
      <c r="N8"/>
    </row>
    <row r="9" spans="1:14" ht="16.5" customHeight="1">
      <c r="A9" s="22" t="s">
        <v>35</v>
      </c>
      <c r="B9" s="45">
        <v>19439</v>
      </c>
      <c r="C9" s="45">
        <v>19317</v>
      </c>
      <c r="D9" s="45">
        <v>19882</v>
      </c>
      <c r="E9" s="45">
        <v>12156</v>
      </c>
      <c r="F9" s="45">
        <v>14627</v>
      </c>
      <c r="G9" s="45">
        <v>8154</v>
      </c>
      <c r="H9" s="45">
        <v>7627</v>
      </c>
      <c r="I9" s="45">
        <v>20215</v>
      </c>
      <c r="J9" s="45">
        <v>3618</v>
      </c>
      <c r="K9" s="38">
        <f>SUM(B9:J9)</f>
        <v>125035</v>
      </c>
      <c r="L9"/>
      <c r="M9"/>
      <c r="N9"/>
    </row>
    <row r="10" spans="1:14" ht="16.5" customHeight="1">
      <c r="A10" s="22" t="s">
        <v>34</v>
      </c>
      <c r="B10" s="45">
        <v>27</v>
      </c>
      <c r="C10" s="45">
        <v>4</v>
      </c>
      <c r="D10" s="45">
        <v>10</v>
      </c>
      <c r="E10" s="45">
        <v>23</v>
      </c>
      <c r="F10" s="45">
        <v>8</v>
      </c>
      <c r="G10" s="45">
        <v>2</v>
      </c>
      <c r="H10" s="45">
        <v>0</v>
      </c>
      <c r="I10" s="45">
        <v>55</v>
      </c>
      <c r="J10" s="45">
        <v>0</v>
      </c>
      <c r="K10" s="38">
        <f>SUM(B10:J10)</f>
        <v>129</v>
      </c>
      <c r="L10"/>
      <c r="M10"/>
      <c r="N10"/>
    </row>
    <row r="11" spans="1:14" ht="16.5" customHeight="1">
      <c r="A11" s="44" t="s">
        <v>33</v>
      </c>
      <c r="B11" s="43">
        <v>263500</v>
      </c>
      <c r="C11" s="43">
        <v>219985</v>
      </c>
      <c r="D11" s="43">
        <v>276183</v>
      </c>
      <c r="E11" s="43">
        <v>146673</v>
      </c>
      <c r="F11" s="43">
        <v>183516</v>
      </c>
      <c r="G11" s="43">
        <v>200492</v>
      </c>
      <c r="H11" s="43">
        <v>237865</v>
      </c>
      <c r="I11" s="43">
        <v>304664</v>
      </c>
      <c r="J11" s="43">
        <v>97173</v>
      </c>
      <c r="K11" s="38">
        <f>SUM(B11:J11)</f>
        <v>1930051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3.407</v>
      </c>
      <c r="C13" s="42">
        <v>3.743</v>
      </c>
      <c r="D13" s="42">
        <v>4.1493</v>
      </c>
      <c r="E13" s="42">
        <v>3.6076</v>
      </c>
      <c r="F13" s="42">
        <v>3.8177</v>
      </c>
      <c r="G13" s="42">
        <v>3.8563</v>
      </c>
      <c r="H13" s="42">
        <v>3.0705</v>
      </c>
      <c r="I13" s="42">
        <v>3.1016</v>
      </c>
      <c r="J13" s="42">
        <v>3.5096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1.296852835117098</v>
      </c>
      <c r="C15" s="39">
        <v>1.351508410941836</v>
      </c>
      <c r="D15" s="39">
        <v>1.135952708462584</v>
      </c>
      <c r="E15" s="39">
        <v>1.468335460646162</v>
      </c>
      <c r="F15" s="39">
        <v>1.198250270973522</v>
      </c>
      <c r="G15" s="39">
        <v>1.195426087661075</v>
      </c>
      <c r="H15" s="39">
        <v>1.156622906916686</v>
      </c>
      <c r="I15" s="39">
        <v>1.193103967488481</v>
      </c>
      <c r="J15" s="39">
        <v>1.252645130112298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1284185.7100000002</v>
      </c>
      <c r="C17" s="36">
        <f aca="true" t="shared" si="2" ref="C17:J17">C18+C19+C20+C21+C22+C23+C24</f>
        <v>1244429.71</v>
      </c>
      <c r="D17" s="36">
        <f t="shared" si="2"/>
        <v>1421694.6099999999</v>
      </c>
      <c r="E17" s="36">
        <f t="shared" si="2"/>
        <v>865680.6599999999</v>
      </c>
      <c r="F17" s="36">
        <f t="shared" si="2"/>
        <v>929326.0899999999</v>
      </c>
      <c r="G17" s="36">
        <f t="shared" si="2"/>
        <v>982169.1</v>
      </c>
      <c r="H17" s="36">
        <f t="shared" si="2"/>
        <v>899065.4499999998</v>
      </c>
      <c r="I17" s="36">
        <f t="shared" si="2"/>
        <v>1248729.0999999999</v>
      </c>
      <c r="J17" s="36">
        <f t="shared" si="2"/>
        <v>456525.69</v>
      </c>
      <c r="K17" s="36">
        <f aca="true" t="shared" si="3" ref="K17:K24">SUM(B17:J17)</f>
        <v>9331806.12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964065.16</v>
      </c>
      <c r="C18" s="30">
        <f t="shared" si="4"/>
        <v>895722.36</v>
      </c>
      <c r="D18" s="30">
        <f t="shared" si="4"/>
        <v>1228504</v>
      </c>
      <c r="E18" s="30">
        <f t="shared" si="4"/>
        <v>573074.48</v>
      </c>
      <c r="F18" s="30">
        <f t="shared" si="4"/>
        <v>756481.07</v>
      </c>
      <c r="G18" s="30">
        <f t="shared" si="4"/>
        <v>804609.28</v>
      </c>
      <c r="H18" s="30">
        <f t="shared" si="4"/>
        <v>753783.19</v>
      </c>
      <c r="I18" s="30">
        <f t="shared" si="4"/>
        <v>1007815.29</v>
      </c>
      <c r="J18" s="30">
        <f t="shared" si="4"/>
        <v>353736.09</v>
      </c>
      <c r="K18" s="30">
        <f t="shared" si="3"/>
        <v>7337790.920000001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286185.48</v>
      </c>
      <c r="C19" s="30">
        <f t="shared" si="5"/>
        <v>314853.94</v>
      </c>
      <c r="D19" s="30">
        <f t="shared" si="5"/>
        <v>167018.45</v>
      </c>
      <c r="E19" s="30">
        <f t="shared" si="5"/>
        <v>268391.1</v>
      </c>
      <c r="F19" s="30">
        <f t="shared" si="5"/>
        <v>149972.58</v>
      </c>
      <c r="G19" s="30">
        <f t="shared" si="5"/>
        <v>157241.64</v>
      </c>
      <c r="H19" s="30">
        <f t="shared" si="5"/>
        <v>118059.71</v>
      </c>
      <c r="I19" s="30">
        <f t="shared" si="5"/>
        <v>194613.13</v>
      </c>
      <c r="J19" s="30">
        <f t="shared" si="5"/>
        <v>89369.7</v>
      </c>
      <c r="K19" s="30">
        <f t="shared" si="3"/>
        <v>1745705.7299999997</v>
      </c>
      <c r="L19"/>
      <c r="M19"/>
      <c r="N19"/>
    </row>
    <row r="20" spans="1:14" ht="16.5" customHeight="1">
      <c r="A20" s="18" t="s">
        <v>28</v>
      </c>
      <c r="B20" s="30">
        <v>32593.84</v>
      </c>
      <c r="C20" s="30">
        <v>31170.95</v>
      </c>
      <c r="D20" s="30">
        <v>22148.47</v>
      </c>
      <c r="E20" s="30">
        <v>21532.62</v>
      </c>
      <c r="F20" s="30">
        <v>21531.21</v>
      </c>
      <c r="G20" s="30">
        <v>18976.95</v>
      </c>
      <c r="H20" s="30">
        <v>24540.09</v>
      </c>
      <c r="I20" s="30">
        <v>43618.22</v>
      </c>
      <c r="J20" s="30">
        <v>12078.67</v>
      </c>
      <c r="K20" s="30">
        <f t="shared" si="3"/>
        <v>228191.02000000002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+B28+B33+B46</f>
        <v>-133614.82</v>
      </c>
      <c r="C27" s="30">
        <f t="shared" si="6"/>
        <v>-98013.62000000001</v>
      </c>
      <c r="D27" s="30">
        <f t="shared" si="6"/>
        <v>-130404.78</v>
      </c>
      <c r="E27" s="30">
        <f t="shared" si="6"/>
        <v>-112578.12999999999</v>
      </c>
      <c r="F27" s="30">
        <f t="shared" si="6"/>
        <v>-68320.43000000001</v>
      </c>
      <c r="G27" s="30">
        <f t="shared" si="6"/>
        <v>-95699.11</v>
      </c>
      <c r="H27" s="30">
        <f t="shared" si="6"/>
        <v>-50086.58</v>
      </c>
      <c r="I27" s="30">
        <f t="shared" si="6"/>
        <v>-114069.79</v>
      </c>
      <c r="J27" s="30">
        <f t="shared" si="6"/>
        <v>-29334.089999999997</v>
      </c>
      <c r="K27" s="30">
        <f aca="true" t="shared" si="7" ref="K27:K35">SUM(B27:J27)</f>
        <v>-832121.35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-128140.96</v>
      </c>
      <c r="C28" s="30">
        <f t="shared" si="8"/>
        <v>-92710.15000000001</v>
      </c>
      <c r="D28" s="30">
        <f t="shared" si="8"/>
        <v>-105848.6</v>
      </c>
      <c r="E28" s="30">
        <f t="shared" si="8"/>
        <v>-108893.4</v>
      </c>
      <c r="F28" s="30">
        <f t="shared" si="8"/>
        <v>-64358.8</v>
      </c>
      <c r="G28" s="30">
        <f t="shared" si="8"/>
        <v>-91513.85</v>
      </c>
      <c r="H28" s="30">
        <f t="shared" si="8"/>
        <v>-46252.75</v>
      </c>
      <c r="I28" s="30">
        <f t="shared" si="8"/>
        <v>-108755.67</v>
      </c>
      <c r="J28" s="30">
        <f t="shared" si="8"/>
        <v>-22030.559999999998</v>
      </c>
      <c r="K28" s="30">
        <f t="shared" si="7"/>
        <v>-768504.74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-85531.6</v>
      </c>
      <c r="C29" s="30">
        <f aca="true" t="shared" si="9" ref="C29:J29">-ROUND((C9)*$E$3,2)</f>
        <v>-84994.8</v>
      </c>
      <c r="D29" s="30">
        <f t="shared" si="9"/>
        <v>-87480.8</v>
      </c>
      <c r="E29" s="30">
        <f t="shared" si="9"/>
        <v>-53486.4</v>
      </c>
      <c r="F29" s="30">
        <f t="shared" si="9"/>
        <v>-64358.8</v>
      </c>
      <c r="G29" s="30">
        <f t="shared" si="9"/>
        <v>-35877.6</v>
      </c>
      <c r="H29" s="30">
        <f t="shared" si="9"/>
        <v>-33558.8</v>
      </c>
      <c r="I29" s="30">
        <f t="shared" si="9"/>
        <v>-88946</v>
      </c>
      <c r="J29" s="30">
        <f t="shared" si="9"/>
        <v>-15919.2</v>
      </c>
      <c r="K29" s="30">
        <f t="shared" si="7"/>
        <v>-550154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-3080</v>
      </c>
      <c r="C31" s="30">
        <v>-954.8</v>
      </c>
      <c r="D31" s="30">
        <v>-1663.2</v>
      </c>
      <c r="E31" s="30">
        <v>-1416.8</v>
      </c>
      <c r="F31" s="26">
        <v>0</v>
      </c>
      <c r="G31" s="30">
        <v>-924</v>
      </c>
      <c r="H31" s="30">
        <v>-306.13</v>
      </c>
      <c r="I31" s="30">
        <v>-477.72</v>
      </c>
      <c r="J31" s="30">
        <v>-147.38</v>
      </c>
      <c r="K31" s="30">
        <f t="shared" si="7"/>
        <v>-8970.029999999999</v>
      </c>
      <c r="L31"/>
      <c r="M31"/>
      <c r="N31"/>
    </row>
    <row r="32" spans="1:14" ht="16.5" customHeight="1">
      <c r="A32" s="25" t="s">
        <v>21</v>
      </c>
      <c r="B32" s="30">
        <v>-39529.36</v>
      </c>
      <c r="C32" s="30">
        <v>-6760.55</v>
      </c>
      <c r="D32" s="30">
        <v>-16704.6</v>
      </c>
      <c r="E32" s="30">
        <v>-53990.2</v>
      </c>
      <c r="F32" s="26">
        <v>0</v>
      </c>
      <c r="G32" s="30">
        <v>-54712.25</v>
      </c>
      <c r="H32" s="30">
        <v>-12387.82</v>
      </c>
      <c r="I32" s="30">
        <v>-19331.95</v>
      </c>
      <c r="J32" s="30">
        <v>-5963.98</v>
      </c>
      <c r="K32" s="30">
        <f t="shared" si="7"/>
        <v>-209380.71000000002</v>
      </c>
      <c r="L32"/>
      <c r="M32"/>
      <c r="N32"/>
    </row>
    <row r="33" spans="1:14" s="23" customFormat="1" ht="16.5" customHeight="1">
      <c r="A33" s="18" t="s">
        <v>20</v>
      </c>
      <c r="B33" s="27">
        <f>SUM(B34:B44)</f>
        <v>-5473.86</v>
      </c>
      <c r="C33" s="27">
        <f aca="true" t="shared" si="10" ref="C33:J33">SUM(C34:C44)</f>
        <v>-5303.47</v>
      </c>
      <c r="D33" s="27">
        <f t="shared" si="10"/>
        <v>-24556.18</v>
      </c>
      <c r="E33" s="27">
        <f t="shared" si="10"/>
        <v>-3684.73</v>
      </c>
      <c r="F33" s="27">
        <f t="shared" si="10"/>
        <v>-3961.6299999999997</v>
      </c>
      <c r="G33" s="27">
        <f t="shared" si="10"/>
        <v>-4185.26</v>
      </c>
      <c r="H33" s="27">
        <f t="shared" si="10"/>
        <v>-3833.8300000000004</v>
      </c>
      <c r="I33" s="27">
        <f t="shared" si="10"/>
        <v>-5314.12</v>
      </c>
      <c r="J33" s="27">
        <f t="shared" si="10"/>
        <v>-7303.53</v>
      </c>
      <c r="K33" s="30">
        <f t="shared" si="7"/>
        <v>-63616.61000000001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27">
        <v>-6666.66</v>
      </c>
      <c r="C43" s="27">
        <v>-6459.14</v>
      </c>
      <c r="D43" s="27">
        <v>-7380.02</v>
      </c>
      <c r="E43" s="27">
        <v>-4487.67</v>
      </c>
      <c r="F43" s="27">
        <v>-4824.9</v>
      </c>
      <c r="G43" s="27">
        <v>-5097.27</v>
      </c>
      <c r="H43" s="27">
        <v>-4669.26</v>
      </c>
      <c r="I43" s="27">
        <v>-6472.11</v>
      </c>
      <c r="J43" s="27">
        <v>-2373.54</v>
      </c>
      <c r="K43" s="27">
        <f>SUM(B43:J43)</f>
        <v>-48430.57000000001</v>
      </c>
      <c r="L43" s="24"/>
      <c r="M43"/>
      <c r="N43"/>
    </row>
    <row r="44" spans="1:14" s="23" customFormat="1" ht="16.5" customHeight="1">
      <c r="A44" s="25" t="s">
        <v>73</v>
      </c>
      <c r="B44" s="27">
        <v>1192.8</v>
      </c>
      <c r="C44" s="27">
        <v>1155.67</v>
      </c>
      <c r="D44" s="27">
        <v>1320.44</v>
      </c>
      <c r="E44" s="27">
        <v>802.94</v>
      </c>
      <c r="F44" s="27">
        <v>863.27</v>
      </c>
      <c r="G44" s="27">
        <v>912.01</v>
      </c>
      <c r="H44" s="27">
        <v>835.43</v>
      </c>
      <c r="I44" s="27">
        <v>1157.99</v>
      </c>
      <c r="J44" s="27">
        <v>424.68</v>
      </c>
      <c r="K44" s="27">
        <f>SUM(B44:J44)</f>
        <v>8665.230000000001</v>
      </c>
      <c r="L44" s="24"/>
      <c r="M44"/>
      <c r="N44"/>
    </row>
    <row r="45" spans="1:12" ht="12" customHeight="1">
      <c r="A45" s="22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/>
      <c r="L45" s="21"/>
    </row>
    <row r="46" spans="1:14" ht="16.5" customHeight="1">
      <c r="A46" s="18" t="s">
        <v>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1"/>
      <c r="M46"/>
      <c r="N46"/>
    </row>
    <row r="47" spans="1:12" ht="12" customHeight="1">
      <c r="A47" s="18"/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20"/>
      <c r="L47" s="9"/>
    </row>
    <row r="48" spans="1:12" ht="16.5" customHeight="1">
      <c r="A48" s="16" t="s">
        <v>8</v>
      </c>
      <c r="B48" s="27">
        <f>IF(B17+B27+B49&lt;0,0,B17+B27+B49)</f>
        <v>1150570.8900000001</v>
      </c>
      <c r="C48" s="27">
        <f aca="true" t="shared" si="11" ref="C48:J48">IF(C17+C27+C49&lt;0,0,C17+C27+C49)</f>
        <v>1146416.0899999999</v>
      </c>
      <c r="D48" s="27">
        <f t="shared" si="11"/>
        <v>1291289.8299999998</v>
      </c>
      <c r="E48" s="27">
        <f t="shared" si="11"/>
        <v>753102.5299999999</v>
      </c>
      <c r="F48" s="27">
        <f t="shared" si="11"/>
        <v>861005.6599999998</v>
      </c>
      <c r="G48" s="27">
        <f t="shared" si="11"/>
        <v>886469.99</v>
      </c>
      <c r="H48" s="27">
        <f t="shared" si="11"/>
        <v>848978.8699999999</v>
      </c>
      <c r="I48" s="27">
        <f t="shared" si="11"/>
        <v>1134659.3099999998</v>
      </c>
      <c r="J48" s="27">
        <f t="shared" si="11"/>
        <v>427191.6</v>
      </c>
      <c r="K48" s="20">
        <f>SUM(B48:J48)</f>
        <v>8499684.77</v>
      </c>
      <c r="L48" s="55"/>
    </row>
    <row r="49" spans="1:13" ht="16.5" customHeight="1">
      <c r="A49" s="18" t="s">
        <v>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M49" s="19"/>
    </row>
    <row r="50" spans="1:14" ht="16.5" customHeight="1">
      <c r="A50" s="18" t="s">
        <v>6</v>
      </c>
      <c r="B50" s="27">
        <f>IF(B17+B27+B49&gt;0,0,B17+B27+B49)</f>
        <v>0</v>
      </c>
      <c r="C50" s="27">
        <f aca="true" t="shared" si="12" ref="C50:J50">IF(C17+C27+C49&gt;0,0,C17+C27+C49)</f>
        <v>0</v>
      </c>
      <c r="D50" s="27">
        <f t="shared" si="12"/>
        <v>0</v>
      </c>
      <c r="E50" s="27">
        <f t="shared" si="12"/>
        <v>0</v>
      </c>
      <c r="F50" s="27">
        <f t="shared" si="12"/>
        <v>0</v>
      </c>
      <c r="G50" s="27">
        <f t="shared" si="12"/>
        <v>0</v>
      </c>
      <c r="H50" s="27">
        <f t="shared" si="12"/>
        <v>0</v>
      </c>
      <c r="I50" s="27">
        <f t="shared" si="12"/>
        <v>0</v>
      </c>
      <c r="J50" s="27">
        <f t="shared" si="12"/>
        <v>0</v>
      </c>
      <c r="K50" s="17">
        <f>SUM(B50:J50)</f>
        <v>0</v>
      </c>
      <c r="L50"/>
      <c r="M50"/>
      <c r="N50"/>
    </row>
    <row r="51" spans="1:11" ht="12" customHeight="1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 customHeight="1">
      <c r="A53" s="13"/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/>
    </row>
    <row r="54" spans="1:12" ht="16.5" customHeight="1">
      <c r="A54" s="11" t="s">
        <v>5</v>
      </c>
      <c r="B54" s="10">
        <f aca="true" t="shared" si="13" ref="B54:J54">SUM(B55:B66)</f>
        <v>1150570.8900000001</v>
      </c>
      <c r="C54" s="10">
        <f t="shared" si="13"/>
        <v>1146416.09</v>
      </c>
      <c r="D54" s="10">
        <f t="shared" si="13"/>
        <v>1291289.82</v>
      </c>
      <c r="E54" s="10">
        <f t="shared" si="13"/>
        <v>753102.52</v>
      </c>
      <c r="F54" s="10">
        <f t="shared" si="13"/>
        <v>861005.66</v>
      </c>
      <c r="G54" s="10">
        <f t="shared" si="13"/>
        <v>886470</v>
      </c>
      <c r="H54" s="10">
        <f t="shared" si="13"/>
        <v>848978.87</v>
      </c>
      <c r="I54" s="10">
        <f>SUM(I55:I67)</f>
        <v>1134659.31</v>
      </c>
      <c r="J54" s="10">
        <f t="shared" si="13"/>
        <v>427191.6</v>
      </c>
      <c r="K54" s="5">
        <f>SUM(K55:K67)</f>
        <v>8499684.760000002</v>
      </c>
      <c r="L54" s="9"/>
    </row>
    <row r="55" spans="1:11" ht="16.5" customHeight="1">
      <c r="A55" s="7" t="s">
        <v>60</v>
      </c>
      <c r="B55" s="8">
        <v>1005023.67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aca="true" t="shared" si="14" ref="K55:K66">SUM(B55:J55)</f>
        <v>1005023.67</v>
      </c>
    </row>
    <row r="56" spans="1:11" ht="16.5" customHeight="1">
      <c r="A56" s="7" t="s">
        <v>61</v>
      </c>
      <c r="B56" s="8">
        <v>145547.22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145547.22</v>
      </c>
    </row>
    <row r="57" spans="1:11" ht="16.5" customHeight="1">
      <c r="A57" s="7" t="s">
        <v>4</v>
      </c>
      <c r="B57" s="6">
        <v>0</v>
      </c>
      <c r="C57" s="8">
        <v>1146416.09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1146416.09</v>
      </c>
    </row>
    <row r="58" spans="1:11" ht="16.5" customHeight="1">
      <c r="A58" s="7" t="s">
        <v>3</v>
      </c>
      <c r="B58" s="6">
        <v>0</v>
      </c>
      <c r="C58" s="6">
        <v>0</v>
      </c>
      <c r="D58" s="8">
        <v>1291289.82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1291289.82</v>
      </c>
    </row>
    <row r="59" spans="1:11" ht="16.5" customHeight="1">
      <c r="A59" s="7" t="s">
        <v>2</v>
      </c>
      <c r="B59" s="6">
        <v>0</v>
      </c>
      <c r="C59" s="6">
        <v>0</v>
      </c>
      <c r="D59" s="6">
        <v>0</v>
      </c>
      <c r="E59" s="8">
        <v>753102.52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753102.52</v>
      </c>
    </row>
    <row r="60" spans="1:11" ht="16.5" customHeight="1">
      <c r="A60" s="7" t="s">
        <v>1</v>
      </c>
      <c r="B60" s="6">
        <v>0</v>
      </c>
      <c r="C60" s="6">
        <v>0</v>
      </c>
      <c r="D60" s="6">
        <v>0</v>
      </c>
      <c r="E60" s="6">
        <v>0</v>
      </c>
      <c r="F60" s="8">
        <v>861005.66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861005.66</v>
      </c>
    </row>
    <row r="61" spans="1:11" ht="16.5" customHeight="1">
      <c r="A61" s="7" t="s">
        <v>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8">
        <v>886470</v>
      </c>
      <c r="H61" s="6">
        <v>0</v>
      </c>
      <c r="I61" s="6">
        <v>0</v>
      </c>
      <c r="J61" s="6">
        <v>0</v>
      </c>
      <c r="K61" s="5">
        <f t="shared" si="14"/>
        <v>886470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8">
        <v>848978.87</v>
      </c>
      <c r="I62" s="6">
        <v>0</v>
      </c>
      <c r="J62" s="6">
        <v>0</v>
      </c>
      <c r="K62" s="5">
        <f t="shared" si="14"/>
        <v>848978.87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0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411767.86</v>
      </c>
      <c r="J64" s="6">
        <v>0</v>
      </c>
      <c r="K64" s="5">
        <f t="shared" si="14"/>
        <v>411767.86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722891.45</v>
      </c>
      <c r="J65" s="6">
        <v>0</v>
      </c>
      <c r="K65" s="5">
        <f t="shared" si="14"/>
        <v>722891.45</v>
      </c>
    </row>
    <row r="66" spans="1:11" ht="16.5" customHeight="1">
      <c r="A66" s="7" t="s">
        <v>57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427191.6</v>
      </c>
      <c r="K66" s="5">
        <f t="shared" si="14"/>
        <v>427191.6</v>
      </c>
    </row>
    <row r="67" spans="1:11" ht="18" customHeight="1">
      <c r="A67" s="4" t="s">
        <v>68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2">
        <f>SUM(B67:J67)</f>
        <v>0</v>
      </c>
    </row>
    <row r="68" ht="18" customHeight="1"/>
    <row r="69" ht="18" customHeight="1"/>
    <row r="70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2021-10-21T18:56:43Z</dcterms:modified>
  <cp:category/>
  <cp:version/>
  <cp:contentType/>
  <cp:contentStatus/>
</cp:coreProperties>
</file>