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<sst xmlns="http://schemas.openxmlformats.org/spreadsheetml/2006/main" count="75" uniqueCount="74">
  <si>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</si>
  <si>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</si>
  <si>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</si>
  <si>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</si>
  <si>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</si>
  <si>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</si>
  <si>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</si>
  <si>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</si>
  <si>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</si>
  <si>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</si>
  <si>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</si>
  <si>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</si>
  <si>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</si>
  <si>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</si>
  <si>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</si>
  <si>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</si>
  <si>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</si>
  <si>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</si>
  <si>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</si>
  <si>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</si>
  <si>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</si>
  <si>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</si>
  <si>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</si>
  <si>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</si>
  <si>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</si>
  <si>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</si>
  <si>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</si>
  <si>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</si>
  <si>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</si>
  <si>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</si>
  <si>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</si>
  <si>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</si>
  <si>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</si>
  <si>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</si>
  <si>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</si>
  <si>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</si>
  <si>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</si>
  <si>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</si>
  <si>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</si>
  <si>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</si>
  <si>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</si>
  <si>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</si>
  <si>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</si>
  <si>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</si>
  <si>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</si>
  <si>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</si>
  <si>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</si>
  <si>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</si>
  <si>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</si>
  <si>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</si>
  <si>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</si>
  <si>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</si>
  <si>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</si>
  <si>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</si>
  <si>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</si>
  <si>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</si>
  <si>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</si>
  <si>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</si>
  <si>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</si>
  <si>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</si>
  <si>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</si>
  <si>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</si>
  <si>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</si>
  <si>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</si>
  <si>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</si>
  <si>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</si>
  <si>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</si>
  <si>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</si>
  <si>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</si>
  <si>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</si>
  <si>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</si>
  <si>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</si>
  <si>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14/10/21 - VENCIMENTO 21/10/21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</si>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</sst>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286177</v>
      </c>
      <c r="C7" s="47">
        <f t="shared" si="0"/>
        <v>244095</v>
      </c>
      <c r="D7" s="47">
        <f t="shared" si="0"/>
        <v>301203</v>
      </c>
      <c r="E7" s="47">
        <f t="shared" si="0"/>
        <v>162157</v>
      </c>
      <c r="F7" s="47">
        <f t="shared" si="0"/>
        <v>198909</v>
      </c>
      <c r="G7" s="47">
        <f t="shared" si="0"/>
        <v>212061</v>
      </c>
      <c r="H7" s="47">
        <f t="shared" si="0"/>
        <v>248520</v>
      </c>
      <c r="I7" s="47">
        <f t="shared" si="0"/>
        <v>326935</v>
      </c>
      <c r="J7" s="47">
        <f t="shared" si="0"/>
        <v>102187</v>
      </c>
      <c r="K7" s="47">
        <f t="shared" si="0"/>
        <v>2082244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19009</v>
      </c>
      <c r="C8" s="45">
        <f t="shared" si="1"/>
        <v>19044</v>
      </c>
      <c r="D8" s="45">
        <f t="shared" si="1"/>
        <v>19283</v>
      </c>
      <c r="E8" s="45">
        <f t="shared" si="1"/>
        <v>12195</v>
      </c>
      <c r="F8" s="45">
        <f t="shared" si="1"/>
        <v>14025</v>
      </c>
      <c r="G8" s="45">
        <f t="shared" si="1"/>
        <v>8305</v>
      </c>
      <c r="H8" s="45">
        <f t="shared" si="1"/>
        <v>7457</v>
      </c>
      <c r="I8" s="45">
        <f t="shared" si="1"/>
        <v>19740</v>
      </c>
      <c r="J8" s="45">
        <f t="shared" si="1"/>
        <v>3506</v>
      </c>
      <c r="K8" s="38">
        <f>SUM(B8:J8)</f>
        <v>122564</v>
      </c>
      <c r="L8"/>
      <c r="M8"/>
      <c r="N8"/>
    </row>
    <row r="9" spans="1:14" ht="16.5" customHeight="1">
      <c r="A9" s="22" t="s">
        <v>35</v>
      </c>
      <c r="B9" s="45">
        <v>18982</v>
      </c>
      <c r="C9" s="45">
        <v>19037</v>
      </c>
      <c r="D9" s="45">
        <v>19275</v>
      </c>
      <c r="E9" s="45">
        <v>12173</v>
      </c>
      <c r="F9" s="45">
        <v>14012</v>
      </c>
      <c r="G9" s="45">
        <v>8304</v>
      </c>
      <c r="H9" s="45">
        <v>7457</v>
      </c>
      <c r="I9" s="45">
        <v>19665</v>
      </c>
      <c r="J9" s="45">
        <v>3506</v>
      </c>
      <c r="K9" s="38">
        <f>SUM(B9:J9)</f>
        <v>122411</v>
      </c>
      <c r="L9"/>
      <c r="M9"/>
      <c r="N9"/>
    </row>
    <row r="10" spans="1:14" ht="16.5" customHeight="1">
      <c r="A10" s="22" t="s">
        <v>34</v>
      </c>
      <c r="B10" s="45">
        <v>27</v>
      </c>
      <c r="C10" s="45">
        <v>7</v>
      </c>
      <c r="D10" s="45">
        <v>8</v>
      </c>
      <c r="E10" s="45">
        <v>22</v>
      </c>
      <c r="F10" s="45">
        <v>13</v>
      </c>
      <c r="G10" s="45">
        <v>1</v>
      </c>
      <c r="H10" s="45">
        <v>0</v>
      </c>
      <c r="I10" s="45">
        <v>75</v>
      </c>
      <c r="J10" s="45">
        <v>0</v>
      </c>
      <c r="K10" s="38">
        <f>SUM(B10:J10)</f>
        <v>153</v>
      </c>
      <c r="L10"/>
      <c r="M10"/>
      <c r="N10"/>
    </row>
    <row r="11" spans="1:14" ht="16.5" customHeight="1">
      <c r="A11" s="44" t="s">
        <v>33</v>
      </c>
      <c r="B11" s="43">
        <v>267168</v>
      </c>
      <c r="C11" s="43">
        <v>225051</v>
      </c>
      <c r="D11" s="43">
        <v>281920</v>
      </c>
      <c r="E11" s="43">
        <v>149962</v>
      </c>
      <c r="F11" s="43">
        <v>184884</v>
      </c>
      <c r="G11" s="43">
        <v>203756</v>
      </c>
      <c r="H11" s="43">
        <v>241063</v>
      </c>
      <c r="I11" s="43">
        <v>307195</v>
      </c>
      <c r="J11" s="43">
        <v>98681</v>
      </c>
      <c r="K11" s="38">
        <f>SUM(B11:J11)</f>
        <v>1959680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1.292310935304842</v>
      </c>
      <c r="C15" s="39">
        <v>1.338488489674273</v>
      </c>
      <c r="D15" s="39">
        <v>1.12481816704851</v>
      </c>
      <c r="E15" s="39">
        <v>1.458609821867047</v>
      </c>
      <c r="F15" s="39">
        <v>1.207478124586613</v>
      </c>
      <c r="G15" s="39">
        <v>1.196090882871251</v>
      </c>
      <c r="H15" s="39">
        <v>1.152443552472962</v>
      </c>
      <c r="I15" s="39">
        <v>1.196787127757008</v>
      </c>
      <c r="J15" s="39">
        <v>1.256869548574648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1293707.4000000001</v>
      </c>
      <c r="C17" s="36">
        <f aca="true" t="shared" si="2" ref="C17:J17">C18+C19+C20+C21+C22+C23+C24</f>
        <v>1256649.57</v>
      </c>
      <c r="D17" s="36">
        <f t="shared" si="2"/>
        <v>1432357.14</v>
      </c>
      <c r="E17" s="36">
        <f t="shared" si="2"/>
        <v>877598.72</v>
      </c>
      <c r="F17" s="36">
        <f t="shared" si="2"/>
        <v>940114.67</v>
      </c>
      <c r="G17" s="36">
        <f t="shared" si="2"/>
        <v>998783.26</v>
      </c>
      <c r="H17" s="36">
        <f t="shared" si="2"/>
        <v>906914.97</v>
      </c>
      <c r="I17" s="36">
        <f t="shared" si="2"/>
        <v>1260721.28</v>
      </c>
      <c r="J17" s="36">
        <f t="shared" si="2"/>
        <v>463855.44999999995</v>
      </c>
      <c r="K17" s="36">
        <f aca="true" t="shared" si="3" ref="K17:K24">SUM(B17:J17)</f>
        <v>9430702.459999999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975005.04</v>
      </c>
      <c r="C18" s="30">
        <f t="shared" si="4"/>
        <v>913647.59</v>
      </c>
      <c r="D18" s="30">
        <f t="shared" si="4"/>
        <v>1249781.61</v>
      </c>
      <c r="E18" s="30">
        <f t="shared" si="4"/>
        <v>584997.59</v>
      </c>
      <c r="F18" s="30">
        <f t="shared" si="4"/>
        <v>759374.89</v>
      </c>
      <c r="G18" s="30">
        <f t="shared" si="4"/>
        <v>817770.83</v>
      </c>
      <c r="H18" s="30">
        <f t="shared" si="4"/>
        <v>763080.66</v>
      </c>
      <c r="I18" s="30">
        <f t="shared" si="4"/>
        <v>1014021.6</v>
      </c>
      <c r="J18" s="30">
        <f t="shared" si="4"/>
        <v>358635.5</v>
      </c>
      <c r="K18" s="30">
        <f t="shared" si="3"/>
        <v>7436315.31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285004.64</v>
      </c>
      <c r="C19" s="30">
        <f t="shared" si="5"/>
        <v>309259.19</v>
      </c>
      <c r="D19" s="30">
        <f t="shared" si="5"/>
        <v>155995.45</v>
      </c>
      <c r="E19" s="30">
        <f t="shared" si="5"/>
        <v>268285.64</v>
      </c>
      <c r="F19" s="30">
        <f t="shared" si="5"/>
        <v>157553.68</v>
      </c>
      <c r="G19" s="30">
        <f t="shared" si="5"/>
        <v>160357.4</v>
      </c>
      <c r="H19" s="30">
        <f t="shared" si="5"/>
        <v>116326.73</v>
      </c>
      <c r="I19" s="30">
        <f t="shared" si="5"/>
        <v>199546.4</v>
      </c>
      <c r="J19" s="30">
        <f t="shared" si="5"/>
        <v>92122.54</v>
      </c>
      <c r="K19" s="30">
        <f t="shared" si="3"/>
        <v>1744451.67</v>
      </c>
      <c r="L19"/>
      <c r="M19"/>
      <c r="N19"/>
    </row>
    <row r="20" spans="1:14" ht="16.5" customHeight="1">
      <c r="A20" s="18" t="s">
        <v>28</v>
      </c>
      <c r="B20" s="30">
        <v>32356.49</v>
      </c>
      <c r="C20" s="30">
        <v>31060.33</v>
      </c>
      <c r="D20" s="30">
        <v>22556.39</v>
      </c>
      <c r="E20" s="30">
        <v>21633.03</v>
      </c>
      <c r="F20" s="30">
        <v>21844.87</v>
      </c>
      <c r="G20" s="30">
        <v>19313.8</v>
      </c>
      <c r="H20" s="30">
        <v>24825.12</v>
      </c>
      <c r="I20" s="30">
        <v>44470.82</v>
      </c>
      <c r="J20" s="30">
        <v>11756.18</v>
      </c>
      <c r="K20" s="30">
        <f t="shared" si="3"/>
        <v>229817.03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-130291.45999999999</v>
      </c>
      <c r="C27" s="30">
        <f t="shared" si="6"/>
        <v>-95935.04999999999</v>
      </c>
      <c r="D27" s="30">
        <f t="shared" si="6"/>
        <v>-126757.22</v>
      </c>
      <c r="E27" s="30">
        <f t="shared" si="6"/>
        <v>-115254.81</v>
      </c>
      <c r="F27" s="30">
        <f t="shared" si="6"/>
        <v>-65625.08</v>
      </c>
      <c r="G27" s="30">
        <f t="shared" si="6"/>
        <v>-106034.65000000001</v>
      </c>
      <c r="H27" s="30">
        <f t="shared" si="6"/>
        <v>-49501.41000000001</v>
      </c>
      <c r="I27" s="30">
        <f t="shared" si="6"/>
        <v>-111914.56</v>
      </c>
      <c r="J27" s="30">
        <f t="shared" si="6"/>
        <v>-28930.33</v>
      </c>
      <c r="K27" s="30">
        <f aca="true" t="shared" si="7" ref="K27:K35">SUM(B27:J27)</f>
        <v>-830244.57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-124828.25</v>
      </c>
      <c r="C28" s="30">
        <f t="shared" si="8"/>
        <v>-90620.93</v>
      </c>
      <c r="D28" s="30">
        <f t="shared" si="8"/>
        <v>-102211.69</v>
      </c>
      <c r="E28" s="30">
        <f t="shared" si="8"/>
        <v>-111548.78</v>
      </c>
      <c r="F28" s="30">
        <f t="shared" si="8"/>
        <v>-61652.8</v>
      </c>
      <c r="G28" s="30">
        <f t="shared" si="8"/>
        <v>-101817.44</v>
      </c>
      <c r="H28" s="30">
        <f t="shared" si="8"/>
        <v>-45667.58000000001</v>
      </c>
      <c r="I28" s="30">
        <f t="shared" si="8"/>
        <v>-106589.8</v>
      </c>
      <c r="J28" s="30">
        <f t="shared" si="8"/>
        <v>-21616.15</v>
      </c>
      <c r="K28" s="30">
        <f t="shared" si="7"/>
        <v>-766553.42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-83520.8</v>
      </c>
      <c r="C29" s="30">
        <f aca="true" t="shared" si="9" ref="C29:J29">-ROUND((C9)*$E$3,2)</f>
        <v>-83762.8</v>
      </c>
      <c r="D29" s="30">
        <f t="shared" si="9"/>
        <v>-84810</v>
      </c>
      <c r="E29" s="30">
        <f t="shared" si="9"/>
        <v>-53561.2</v>
      </c>
      <c r="F29" s="30">
        <f t="shared" si="9"/>
        <v>-61652.8</v>
      </c>
      <c r="G29" s="30">
        <f t="shared" si="9"/>
        <v>-36537.6</v>
      </c>
      <c r="H29" s="30">
        <f t="shared" si="9"/>
        <v>-32810.8</v>
      </c>
      <c r="I29" s="30">
        <f t="shared" si="9"/>
        <v>-86526</v>
      </c>
      <c r="J29" s="30">
        <f t="shared" si="9"/>
        <v>-15426.4</v>
      </c>
      <c r="K29" s="30">
        <f t="shared" si="7"/>
        <v>-538608.3999999999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-3141.6</v>
      </c>
      <c r="C31" s="30">
        <v>-1201.2</v>
      </c>
      <c r="D31" s="30">
        <v>-1478.4</v>
      </c>
      <c r="E31" s="30">
        <v>-1817.2</v>
      </c>
      <c r="F31" s="26">
        <v>0</v>
      </c>
      <c r="G31" s="30">
        <v>-1293.6</v>
      </c>
      <c r="H31" s="30">
        <v>-231.66</v>
      </c>
      <c r="I31" s="30">
        <v>-361.53</v>
      </c>
      <c r="J31" s="30">
        <v>-111.53</v>
      </c>
      <c r="K31" s="30">
        <f t="shared" si="7"/>
        <v>-9636.720000000001</v>
      </c>
      <c r="L31"/>
      <c r="M31"/>
      <c r="N31"/>
    </row>
    <row r="32" spans="1:14" ht="16.5" customHeight="1">
      <c r="A32" s="25" t="s">
        <v>21</v>
      </c>
      <c r="B32" s="30">
        <v>-38165.85</v>
      </c>
      <c r="C32" s="30">
        <v>-5656.93</v>
      </c>
      <c r="D32" s="30">
        <v>-15923.29</v>
      </c>
      <c r="E32" s="30">
        <v>-56170.38</v>
      </c>
      <c r="F32" s="26">
        <v>0</v>
      </c>
      <c r="G32" s="30">
        <v>-63986.24</v>
      </c>
      <c r="H32" s="30">
        <v>-12625.12</v>
      </c>
      <c r="I32" s="30">
        <v>-19702.27</v>
      </c>
      <c r="J32" s="30">
        <v>-6078.22</v>
      </c>
      <c r="K32" s="30">
        <f t="shared" si="7"/>
        <v>-218308.3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-5463.209999999999</v>
      </c>
      <c r="C33" s="27">
        <f aca="true" t="shared" si="10" ref="C33:J33">SUM(C34:C44)</f>
        <v>-5314.12</v>
      </c>
      <c r="D33" s="27">
        <f t="shared" si="10"/>
        <v>-24545.53</v>
      </c>
      <c r="E33" s="27">
        <f t="shared" si="10"/>
        <v>-3706.0299999999997</v>
      </c>
      <c r="F33" s="27">
        <f t="shared" si="10"/>
        <v>-3972.2799999999997</v>
      </c>
      <c r="G33" s="27">
        <f t="shared" si="10"/>
        <v>-4217.21</v>
      </c>
      <c r="H33" s="27">
        <f t="shared" si="10"/>
        <v>-3833.8300000000004</v>
      </c>
      <c r="I33" s="27">
        <f t="shared" si="10"/>
        <v>-5324.76</v>
      </c>
      <c r="J33" s="27">
        <f t="shared" si="10"/>
        <v>-7314.18</v>
      </c>
      <c r="K33" s="30">
        <f t="shared" si="7"/>
        <v>-63691.15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-6653.69</v>
      </c>
      <c r="C43" s="27">
        <v>-6472.11</v>
      </c>
      <c r="D43" s="27">
        <v>-7367.05</v>
      </c>
      <c r="E43" s="27">
        <v>-4513.61</v>
      </c>
      <c r="F43" s="27">
        <v>-4837.87</v>
      </c>
      <c r="G43" s="27">
        <v>-5136.18</v>
      </c>
      <c r="H43" s="27">
        <v>-4669.26</v>
      </c>
      <c r="I43" s="27">
        <v>-6485.08</v>
      </c>
      <c r="J43" s="27">
        <v>-2386.51</v>
      </c>
      <c r="K43" s="27">
        <f>SUM(B43:J43)</f>
        <v>-48521.36</v>
      </c>
      <c r="L43" s="24"/>
      <c r="M43"/>
      <c r="N43"/>
    </row>
    <row r="44" spans="1:14" s="23" customFormat="1" ht="16.5" customHeight="1">
      <c r="A44" s="25" t="s">
        <v>73</v>
      </c>
      <c r="B44" s="27">
        <v>1190.48</v>
      </c>
      <c r="C44" s="27">
        <v>1157.99</v>
      </c>
      <c r="D44" s="27">
        <v>1318.12</v>
      </c>
      <c r="E44" s="27">
        <v>807.58</v>
      </c>
      <c r="F44" s="27">
        <v>865.59</v>
      </c>
      <c r="G44" s="27">
        <v>918.97</v>
      </c>
      <c r="H44" s="27">
        <v>835.43</v>
      </c>
      <c r="I44" s="27">
        <v>1160.32</v>
      </c>
      <c r="J44" s="27">
        <v>427</v>
      </c>
      <c r="K44" s="27">
        <f>SUM(B44:J44)</f>
        <v>8681.480000000001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1163415.9400000002</v>
      </c>
      <c r="C48" s="27">
        <f aca="true" t="shared" si="11" ref="C48:J48">IF(C17+C27+C49&lt;0,0,C17+C27+C49)</f>
        <v>1160714.52</v>
      </c>
      <c r="D48" s="27">
        <f t="shared" si="11"/>
        <v>1305599.92</v>
      </c>
      <c r="E48" s="27">
        <f t="shared" si="11"/>
        <v>762343.9099999999</v>
      </c>
      <c r="F48" s="27">
        <f t="shared" si="11"/>
        <v>874489.5900000001</v>
      </c>
      <c r="G48" s="27">
        <f t="shared" si="11"/>
        <v>892748.61</v>
      </c>
      <c r="H48" s="27">
        <f t="shared" si="11"/>
        <v>857413.5599999999</v>
      </c>
      <c r="I48" s="27">
        <f t="shared" si="11"/>
        <v>1148806.72</v>
      </c>
      <c r="J48" s="27">
        <f t="shared" si="11"/>
        <v>434925.11999999994</v>
      </c>
      <c r="K48" s="20">
        <f>SUM(B48:J48)</f>
        <v>8600457.889999999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1163415.94</v>
      </c>
      <c r="C54" s="10">
        <f t="shared" si="13"/>
        <v>1160714.52</v>
      </c>
      <c r="D54" s="10">
        <f t="shared" si="13"/>
        <v>1305599.92</v>
      </c>
      <c r="E54" s="10">
        <f t="shared" si="13"/>
        <v>762343.92</v>
      </c>
      <c r="F54" s="10">
        <f t="shared" si="13"/>
        <v>874489.58</v>
      </c>
      <c r="G54" s="10">
        <f t="shared" si="13"/>
        <v>892748.62</v>
      </c>
      <c r="H54" s="10">
        <f t="shared" si="13"/>
        <v>857413.56</v>
      </c>
      <c r="I54" s="10">
        <f>SUM(I55:I67)</f>
        <v>1148806.71</v>
      </c>
      <c r="J54" s="10">
        <f t="shared" si="13"/>
        <v>434925.11</v>
      </c>
      <c r="K54" s="5">
        <f>SUM(K55:K67)</f>
        <v>8600457.88</v>
      </c>
      <c r="L54" s="9"/>
    </row>
    <row r="55" spans="1:11" ht="16.5" customHeight="1">
      <c r="A55" s="7" t="s">
        <v>60</v>
      </c>
      <c r="B55" s="8">
        <v>1016592.85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1016592.85</v>
      </c>
    </row>
    <row r="56" spans="1:11" ht="16.5" customHeight="1">
      <c r="A56" s="7" t="s">
        <v>61</v>
      </c>
      <c r="B56" s="8">
        <v>146823.09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146823.09</v>
      </c>
    </row>
    <row r="57" spans="1:11" ht="16.5" customHeight="1">
      <c r="A57" s="7" t="s">
        <v>4</v>
      </c>
      <c r="B57" s="6">
        <v>0</v>
      </c>
      <c r="C57" s="8">
        <v>1160714.52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1160714.52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1305599.92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1305599.92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762343.92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762343.92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874489.58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874489.58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892748.62</v>
      </c>
      <c r="H61" s="6">
        <v>0</v>
      </c>
      <c r="I61" s="6">
        <v>0</v>
      </c>
      <c r="J61" s="6">
        <v>0</v>
      </c>
      <c r="K61" s="5">
        <f t="shared" si="14"/>
        <v>892748.62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857413.56</v>
      </c>
      <c r="I62" s="6">
        <v>0</v>
      </c>
      <c r="J62" s="6">
        <v>0</v>
      </c>
      <c r="K62" s="5">
        <f t="shared" si="14"/>
        <v>857413.56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418510.28</v>
      </c>
      <c r="J64" s="6">
        <v>0</v>
      </c>
      <c r="K64" s="5">
        <f t="shared" si="14"/>
        <v>418510.28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730296.43</v>
      </c>
      <c r="J65" s="6">
        <v>0</v>
      </c>
      <c r="K65" s="5">
        <f t="shared" si="14"/>
        <v>730296.43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434925.11</v>
      </c>
      <c r="K66" s="5">
        <f t="shared" si="14"/>
        <v>434925.11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2021-10-20T18:39:56Z</dcterms:modified>
  <cp:category/>
  <cp:version/>
  <cp:contentType/>
  <cp:contentStatus/>
</cp:coreProperties>
</file>