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<sst xmlns="http://schemas.openxmlformats.org/spreadsheetml/2006/main" count="76" uniqueCount="75">
  <si>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</si>
  <si>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</si>
  <si>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</si>
  <si>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</si>
  <si>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</si>
  <si>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</si>
  <si>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</si>
  <si>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</si>
  <si>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</si>
  <si>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</si>
  <si>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</si>
  <si>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</si>
  <si>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</si>
  <si>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</si>
  <si>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</si>
  <si>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</si>
  <si>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</si>
  <si>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</si>
  <si>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</si>
  <si>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</si>
  <si>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</si>
  <si>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</si>
  <si>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</si>
  <si>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</si>
  <si>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</si>
  <si>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</si>
  <si>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</si>
  <si>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</si>
  <si>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</si>
  <si>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</si>
  <si>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</si>
  <si>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</si>
  <si>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</si>
  <si>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</si>
  <si>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</si>
  <si>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</si>
  <si>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</si>
  <si>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</si>
  <si>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</si>
  <si>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</si>
  <si>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</si>
  <si>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</si>
  <si>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</si>
  <si>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</si>
  <si>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</si>
  <si>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</si>
  <si>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</si>
  <si>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</si>
  <si>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</si>
  <si>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</si>
  <si>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</si>
  <si>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</si>
  <si>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</si>
  <si>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</si>
  <si>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</si>
  <si>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</si>
  <si>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</si>
  <si>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</si>
  <si>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</si>
  <si>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</si>
  <si>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</si>
  <si>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</si>
  <si>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</si>
  <si>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</si>
  <si>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</si>
  <si>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</si>
  <si>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</si>
  <si>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</si>
  <si>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</si>
  <si>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</si>
  <si>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</si>
  <si>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13/10/21 - VENCIMENTO 20/10/21</t>
  </si>
  <si>
    <t>5.2.11. Amortização dos Investimentos</t>
  </si>
  <si>
    <t>5.3. Revisão de Remuneração pelo Transporte Coletivo ¹</t>
  </si>
  <si>
    <t>¹ Tarifa de remuneração e fator de transição de 01 a 05/10.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</si>
</sst>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286994</v>
      </c>
      <c r="C7" s="47">
        <f t="shared" si="0"/>
        <v>243853</v>
      </c>
      <c r="D7" s="47">
        <f t="shared" si="0"/>
        <v>301454</v>
      </c>
      <c r="E7" s="47">
        <f t="shared" si="0"/>
        <v>161025</v>
      </c>
      <c r="F7" s="47">
        <f t="shared" si="0"/>
        <v>200162</v>
      </c>
      <c r="G7" s="47">
        <f t="shared" si="0"/>
        <v>211505</v>
      </c>
      <c r="H7" s="47">
        <f t="shared" si="0"/>
        <v>245812</v>
      </c>
      <c r="I7" s="47">
        <f t="shared" si="0"/>
        <v>325202</v>
      </c>
      <c r="J7" s="47">
        <f t="shared" si="0"/>
        <v>101381</v>
      </c>
      <c r="K7" s="47">
        <f t="shared" si="0"/>
        <v>2077388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19998</v>
      </c>
      <c r="C8" s="45">
        <f t="shared" si="1"/>
        <v>20070</v>
      </c>
      <c r="D8" s="45">
        <f t="shared" si="1"/>
        <v>20192</v>
      </c>
      <c r="E8" s="45">
        <f t="shared" si="1"/>
        <v>12541</v>
      </c>
      <c r="F8" s="45">
        <f t="shared" si="1"/>
        <v>14857</v>
      </c>
      <c r="G8" s="45">
        <f t="shared" si="1"/>
        <v>8685</v>
      </c>
      <c r="H8" s="45">
        <f t="shared" si="1"/>
        <v>8282</v>
      </c>
      <c r="I8" s="45">
        <f t="shared" si="1"/>
        <v>20760</v>
      </c>
      <c r="J8" s="45">
        <f t="shared" si="1"/>
        <v>3760</v>
      </c>
      <c r="K8" s="38">
        <f>SUM(B8:J8)</f>
        <v>129145</v>
      </c>
      <c r="L8"/>
      <c r="M8"/>
      <c r="N8"/>
    </row>
    <row r="9" spans="1:14" ht="16.5" customHeight="1">
      <c r="A9" s="22" t="s">
        <v>34</v>
      </c>
      <c r="B9" s="45">
        <v>19966</v>
      </c>
      <c r="C9" s="45">
        <v>20061</v>
      </c>
      <c r="D9" s="45">
        <v>20188</v>
      </c>
      <c r="E9" s="45">
        <v>12515</v>
      </c>
      <c r="F9" s="45">
        <v>14847</v>
      </c>
      <c r="G9" s="45">
        <v>8681</v>
      </c>
      <c r="H9" s="45">
        <v>8282</v>
      </c>
      <c r="I9" s="45">
        <v>20697</v>
      </c>
      <c r="J9" s="45">
        <v>3760</v>
      </c>
      <c r="K9" s="38">
        <f>SUM(B9:J9)</f>
        <v>128997</v>
      </c>
      <c r="L9"/>
      <c r="M9"/>
      <c r="N9"/>
    </row>
    <row r="10" spans="1:14" ht="16.5" customHeight="1">
      <c r="A10" s="22" t="s">
        <v>33</v>
      </c>
      <c r="B10" s="45">
        <v>32</v>
      </c>
      <c r="C10" s="45">
        <v>9</v>
      </c>
      <c r="D10" s="45">
        <v>4</v>
      </c>
      <c r="E10" s="45">
        <v>26</v>
      </c>
      <c r="F10" s="45">
        <v>10</v>
      </c>
      <c r="G10" s="45">
        <v>4</v>
      </c>
      <c r="H10" s="45">
        <v>0</v>
      </c>
      <c r="I10" s="45">
        <v>63</v>
      </c>
      <c r="J10" s="45">
        <v>0</v>
      </c>
      <c r="K10" s="38">
        <f>SUM(B10:J10)</f>
        <v>148</v>
      </c>
      <c r="L10"/>
      <c r="M10"/>
      <c r="N10"/>
    </row>
    <row r="11" spans="1:14" ht="16.5" customHeight="1">
      <c r="A11" s="44" t="s">
        <v>32</v>
      </c>
      <c r="B11" s="43">
        <v>266996</v>
      </c>
      <c r="C11" s="43">
        <v>223783</v>
      </c>
      <c r="D11" s="43">
        <v>281262</v>
      </c>
      <c r="E11" s="43">
        <v>148484</v>
      </c>
      <c r="F11" s="43">
        <v>185305</v>
      </c>
      <c r="G11" s="43">
        <v>202820</v>
      </c>
      <c r="H11" s="43">
        <v>237530</v>
      </c>
      <c r="I11" s="43">
        <v>304442</v>
      </c>
      <c r="J11" s="43">
        <v>97621</v>
      </c>
      <c r="K11" s="38">
        <f>SUM(B11:J11)</f>
        <v>1948243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1.289278047964523</v>
      </c>
      <c r="C15" s="39">
        <v>1.339510778511932</v>
      </c>
      <c r="D15" s="39">
        <v>1.113021912302746</v>
      </c>
      <c r="E15" s="39">
        <v>1.463662796106406</v>
      </c>
      <c r="F15" s="39">
        <v>1.192523565769314</v>
      </c>
      <c r="G15" s="39">
        <v>1.188513074965336</v>
      </c>
      <c r="H15" s="39">
        <v>1.150235717005152</v>
      </c>
      <c r="I15" s="39">
        <v>1.200172077883603</v>
      </c>
      <c r="J15" s="39">
        <v>1.25960512767017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1293825.4200000002</v>
      </c>
      <c r="C17" s="36">
        <f aca="true" t="shared" si="2" ref="C17:J17">C18+C19+C20+C21+C22+C23+C24</f>
        <v>1257074.2999999998</v>
      </c>
      <c r="D17" s="36">
        <f t="shared" si="2"/>
        <v>1417934.92</v>
      </c>
      <c r="E17" s="36">
        <f t="shared" si="2"/>
        <v>874337.25</v>
      </c>
      <c r="F17" s="36">
        <f t="shared" si="2"/>
        <v>934398.4099999999</v>
      </c>
      <c r="G17" s="36">
        <f t="shared" si="2"/>
        <v>990120.66</v>
      </c>
      <c r="H17" s="36">
        <f t="shared" si="2"/>
        <v>895287.95</v>
      </c>
      <c r="I17" s="36">
        <f t="shared" si="2"/>
        <v>1257380.56</v>
      </c>
      <c r="J17" s="36">
        <f t="shared" si="2"/>
        <v>461565.1</v>
      </c>
      <c r="K17" s="36">
        <f aca="true" t="shared" si="3" ref="K17:K24">SUM(B17:J17)</f>
        <v>9381924.57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977788.56</v>
      </c>
      <c r="C18" s="30">
        <f t="shared" si="4"/>
        <v>912741.78</v>
      </c>
      <c r="D18" s="30">
        <f t="shared" si="4"/>
        <v>1250823.08</v>
      </c>
      <c r="E18" s="30">
        <f t="shared" si="4"/>
        <v>580913.79</v>
      </c>
      <c r="F18" s="30">
        <f t="shared" si="4"/>
        <v>764158.47</v>
      </c>
      <c r="G18" s="30">
        <f t="shared" si="4"/>
        <v>815626.73</v>
      </c>
      <c r="H18" s="30">
        <f t="shared" si="4"/>
        <v>754765.75</v>
      </c>
      <c r="I18" s="30">
        <f t="shared" si="4"/>
        <v>1008646.52</v>
      </c>
      <c r="J18" s="30">
        <f t="shared" si="4"/>
        <v>355806.76</v>
      </c>
      <c r="K18" s="30">
        <f t="shared" si="3"/>
        <v>7421271.4399999995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282852.77</v>
      </c>
      <c r="C19" s="30">
        <f t="shared" si="5"/>
        <v>309885.67</v>
      </c>
      <c r="D19" s="30">
        <f t="shared" si="5"/>
        <v>141370.42</v>
      </c>
      <c r="E19" s="30">
        <f t="shared" si="5"/>
        <v>269348.11</v>
      </c>
      <c r="F19" s="30">
        <f t="shared" si="5"/>
        <v>147118.51</v>
      </c>
      <c r="G19" s="30">
        <f t="shared" si="5"/>
        <v>153756.3</v>
      </c>
      <c r="H19" s="30">
        <f t="shared" si="5"/>
        <v>113392.77</v>
      </c>
      <c r="I19" s="30">
        <f t="shared" si="5"/>
        <v>201902.87</v>
      </c>
      <c r="J19" s="30">
        <f t="shared" si="5"/>
        <v>92369.26</v>
      </c>
      <c r="K19" s="30">
        <f t="shared" si="3"/>
        <v>1711996.68</v>
      </c>
      <c r="L19"/>
      <c r="M19"/>
      <c r="N19"/>
    </row>
    <row r="20" spans="1:14" ht="16.5" customHeight="1">
      <c r="A20" s="18" t="s">
        <v>27</v>
      </c>
      <c r="B20" s="30">
        <v>31842.86</v>
      </c>
      <c r="C20" s="30">
        <v>31764.39</v>
      </c>
      <c r="D20" s="30">
        <v>21717.73</v>
      </c>
      <c r="E20" s="30">
        <v>21392.89</v>
      </c>
      <c r="F20" s="30">
        <v>21780.2</v>
      </c>
      <c r="G20" s="30">
        <v>19396.4</v>
      </c>
      <c r="H20" s="30">
        <v>24446.97</v>
      </c>
      <c r="I20" s="30">
        <v>44148.71</v>
      </c>
      <c r="J20" s="30">
        <v>12047.85</v>
      </c>
      <c r="K20" s="30">
        <f t="shared" si="3"/>
        <v>228538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+B28+B33+B46</f>
        <v>-164802.49</v>
      </c>
      <c r="C27" s="30">
        <f t="shared" si="6"/>
        <v>-121627.77999999998</v>
      </c>
      <c r="D27" s="30">
        <f t="shared" si="6"/>
        <v>-152157.22999999998</v>
      </c>
      <c r="E27" s="30">
        <f t="shared" si="6"/>
        <v>-140760.99</v>
      </c>
      <c r="F27" s="30">
        <f t="shared" si="6"/>
        <v>-83735.8</v>
      </c>
      <c r="G27" s="30">
        <f t="shared" si="6"/>
        <v>-132400.71</v>
      </c>
      <c r="H27" s="30">
        <f t="shared" si="6"/>
        <v>-77400.57</v>
      </c>
      <c r="I27" s="30">
        <f t="shared" si="6"/>
        <v>-145856.87</v>
      </c>
      <c r="J27" s="30">
        <f t="shared" si="6"/>
        <v>-41995.21</v>
      </c>
      <c r="K27" s="30">
        <f aca="true" t="shared" si="7" ref="K27:K35">SUM(B27:J27)</f>
        <v>-1060737.6500000001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-135582.84999999998</v>
      </c>
      <c r="C28" s="30">
        <f t="shared" si="8"/>
        <v>-97211.84999999999</v>
      </c>
      <c r="D28" s="30">
        <f t="shared" si="8"/>
        <v>-108955.32999999999</v>
      </c>
      <c r="E28" s="30">
        <f t="shared" si="8"/>
        <v>-121858.70999999999</v>
      </c>
      <c r="F28" s="30">
        <f t="shared" si="8"/>
        <v>-65326.8</v>
      </c>
      <c r="G28" s="30">
        <f t="shared" si="8"/>
        <v>-108355</v>
      </c>
      <c r="H28" s="30">
        <f t="shared" si="8"/>
        <v>-51599.68</v>
      </c>
      <c r="I28" s="30">
        <f t="shared" si="8"/>
        <v>-114723.16</v>
      </c>
      <c r="J28" s="30">
        <f t="shared" si="8"/>
        <v>-23842.07</v>
      </c>
      <c r="K28" s="30">
        <f t="shared" si="7"/>
        <v>-827455.45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-87850.4</v>
      </c>
      <c r="C29" s="30">
        <f aca="true" t="shared" si="9" ref="C29:J29">-ROUND((C9)*$E$3,2)</f>
        <v>-88268.4</v>
      </c>
      <c r="D29" s="30">
        <f t="shared" si="9"/>
        <v>-88827.2</v>
      </c>
      <c r="E29" s="30">
        <f t="shared" si="9"/>
        <v>-55066</v>
      </c>
      <c r="F29" s="30">
        <f t="shared" si="9"/>
        <v>-65326.8</v>
      </c>
      <c r="G29" s="30">
        <f t="shared" si="9"/>
        <v>-38196.4</v>
      </c>
      <c r="H29" s="30">
        <f t="shared" si="9"/>
        <v>-36440.8</v>
      </c>
      <c r="I29" s="30">
        <f t="shared" si="9"/>
        <v>-91066.8</v>
      </c>
      <c r="J29" s="30">
        <f t="shared" si="9"/>
        <v>-16544</v>
      </c>
      <c r="K29" s="30">
        <f t="shared" si="7"/>
        <v>-567586.8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-3080</v>
      </c>
      <c r="C31" s="30">
        <v>-1201.2</v>
      </c>
      <c r="D31" s="30">
        <v>-2279.2</v>
      </c>
      <c r="E31" s="30">
        <v>-1663.2</v>
      </c>
      <c r="F31" s="26">
        <v>0</v>
      </c>
      <c r="G31" s="30">
        <v>-985.6</v>
      </c>
      <c r="H31" s="30">
        <v>-248.21</v>
      </c>
      <c r="I31" s="30">
        <v>-387.35</v>
      </c>
      <c r="J31" s="30">
        <v>-119.5</v>
      </c>
      <c r="K31" s="30">
        <f t="shared" si="7"/>
        <v>-9964.26</v>
      </c>
      <c r="L31"/>
      <c r="M31"/>
      <c r="N31"/>
    </row>
    <row r="32" spans="1:14" ht="16.5" customHeight="1">
      <c r="A32" s="25" t="s">
        <v>20</v>
      </c>
      <c r="B32" s="30">
        <v>-44652.45</v>
      </c>
      <c r="C32" s="30">
        <v>-7742.25</v>
      </c>
      <c r="D32" s="30">
        <v>-17848.93</v>
      </c>
      <c r="E32" s="30">
        <v>-65129.51</v>
      </c>
      <c r="F32" s="26">
        <v>0</v>
      </c>
      <c r="G32" s="30">
        <v>-69173</v>
      </c>
      <c r="H32" s="30">
        <v>-14910.67</v>
      </c>
      <c r="I32" s="30">
        <v>-23269.01</v>
      </c>
      <c r="J32" s="30">
        <v>-7178.57</v>
      </c>
      <c r="K32" s="30">
        <f t="shared" si="7"/>
        <v>-249904.39000000004</v>
      </c>
      <c r="L32"/>
      <c r="M32"/>
      <c r="N32"/>
    </row>
    <row r="33" spans="1:14" s="23" customFormat="1" ht="16.5" customHeight="1">
      <c r="A33" s="18" t="s">
        <v>19</v>
      </c>
      <c r="B33" s="27">
        <f>SUM(B34:B44)</f>
        <v>-5484.51</v>
      </c>
      <c r="C33" s="27">
        <f aca="true" t="shared" si="10" ref="C33:J33">SUM(C34:C44)</f>
        <v>-5324.76</v>
      </c>
      <c r="D33" s="27">
        <f t="shared" si="10"/>
        <v>-24502.929999999997</v>
      </c>
      <c r="E33" s="27">
        <f t="shared" si="10"/>
        <v>-3706.0299999999997</v>
      </c>
      <c r="F33" s="27">
        <f t="shared" si="10"/>
        <v>-3961.6299999999997</v>
      </c>
      <c r="G33" s="27">
        <f t="shared" si="10"/>
        <v>-4195.91</v>
      </c>
      <c r="H33" s="27">
        <f t="shared" si="10"/>
        <v>-3791.2400000000002</v>
      </c>
      <c r="I33" s="27">
        <f t="shared" si="10"/>
        <v>-5324.76</v>
      </c>
      <c r="J33" s="27">
        <f t="shared" si="10"/>
        <v>-7314.18</v>
      </c>
      <c r="K33" s="30">
        <f t="shared" si="7"/>
        <v>-63605.94999999999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27">
        <v>-6679.63</v>
      </c>
      <c r="C43" s="27">
        <v>-6485.08</v>
      </c>
      <c r="D43" s="27">
        <v>-7315.17</v>
      </c>
      <c r="E43" s="27">
        <v>-4513.61</v>
      </c>
      <c r="F43" s="27">
        <v>-4824.9</v>
      </c>
      <c r="G43" s="27">
        <v>-5110.24</v>
      </c>
      <c r="H43" s="27">
        <v>-4617.38</v>
      </c>
      <c r="I43" s="27">
        <v>-6485.08</v>
      </c>
      <c r="J43" s="27">
        <v>-2386.51</v>
      </c>
      <c r="K43" s="27">
        <f>SUM(B43:J43)</f>
        <v>-48417.6</v>
      </c>
      <c r="L43" s="24"/>
      <c r="M43"/>
      <c r="N43"/>
    </row>
    <row r="44" spans="1:14" s="23" customFormat="1" ht="16.5" customHeight="1">
      <c r="A44" s="25" t="s">
        <v>72</v>
      </c>
      <c r="B44" s="27">
        <v>1195.12</v>
      </c>
      <c r="C44" s="27">
        <v>1160.32</v>
      </c>
      <c r="D44" s="27">
        <v>1308.84</v>
      </c>
      <c r="E44" s="27">
        <v>807.58</v>
      </c>
      <c r="F44" s="27">
        <v>863.27</v>
      </c>
      <c r="G44" s="27">
        <v>914.33</v>
      </c>
      <c r="H44" s="27">
        <v>826.14</v>
      </c>
      <c r="I44" s="27">
        <v>1160.32</v>
      </c>
      <c r="J44" s="27">
        <v>427</v>
      </c>
      <c r="K44" s="27">
        <f>SUM(B44:J44)</f>
        <v>8662.92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73</v>
      </c>
      <c r="B46" s="27">
        <v>-23735.13</v>
      </c>
      <c r="C46" s="27">
        <v>-19091.17</v>
      </c>
      <c r="D46" s="27">
        <v>-18698.97</v>
      </c>
      <c r="E46" s="27">
        <v>-15196.25</v>
      </c>
      <c r="F46" s="27">
        <v>-14447.37</v>
      </c>
      <c r="G46" s="27">
        <v>-19849.8</v>
      </c>
      <c r="H46" s="27">
        <v>-22009.65</v>
      </c>
      <c r="I46" s="27">
        <v>-25808.95</v>
      </c>
      <c r="J46" s="27">
        <v>-10838.96</v>
      </c>
      <c r="K46" s="27">
        <f>SUM(B46:J46)</f>
        <v>-169676.25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1129022.9300000002</v>
      </c>
      <c r="C48" s="27">
        <f aca="true" t="shared" si="11" ref="C48:J48">IF(C17+C27+C49&lt;0,0,C17+C27+C49)</f>
        <v>1135446.5199999998</v>
      </c>
      <c r="D48" s="27">
        <f t="shared" si="11"/>
        <v>1265777.69</v>
      </c>
      <c r="E48" s="27">
        <f t="shared" si="11"/>
        <v>733576.26</v>
      </c>
      <c r="F48" s="27">
        <f t="shared" si="11"/>
        <v>850662.6099999999</v>
      </c>
      <c r="G48" s="27">
        <f t="shared" si="11"/>
        <v>857719.9500000001</v>
      </c>
      <c r="H48" s="27">
        <f t="shared" si="11"/>
        <v>817887.3799999999</v>
      </c>
      <c r="I48" s="27">
        <f t="shared" si="11"/>
        <v>1111523.69</v>
      </c>
      <c r="J48" s="27">
        <f t="shared" si="11"/>
        <v>419569.88999999996</v>
      </c>
      <c r="K48" s="20">
        <f>SUM(B48:J48)</f>
        <v>8321186.919999999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1129022.93</v>
      </c>
      <c r="C54" s="10">
        <f t="shared" si="13"/>
        <v>1135446.52</v>
      </c>
      <c r="D54" s="10">
        <f t="shared" si="13"/>
        <v>1265777.69</v>
      </c>
      <c r="E54" s="10">
        <f t="shared" si="13"/>
        <v>733576.26</v>
      </c>
      <c r="F54" s="10">
        <f t="shared" si="13"/>
        <v>850662.61</v>
      </c>
      <c r="G54" s="10">
        <f t="shared" si="13"/>
        <v>857719.96</v>
      </c>
      <c r="H54" s="10">
        <f t="shared" si="13"/>
        <v>817887.38</v>
      </c>
      <c r="I54" s="10">
        <f>SUM(I55:I67)</f>
        <v>1111523.69</v>
      </c>
      <c r="J54" s="10">
        <f t="shared" si="13"/>
        <v>419569.89</v>
      </c>
      <c r="K54" s="5">
        <f>SUM(K55:K67)</f>
        <v>8321186.930000001</v>
      </c>
      <c r="L54" s="9"/>
    </row>
    <row r="55" spans="1:11" ht="16.5" customHeight="1">
      <c r="A55" s="7" t="s">
        <v>59</v>
      </c>
      <c r="B55" s="8">
        <v>986540.24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986540.24</v>
      </c>
    </row>
    <row r="56" spans="1:11" ht="16.5" customHeight="1">
      <c r="A56" s="7" t="s">
        <v>60</v>
      </c>
      <c r="B56" s="8">
        <v>142482.69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142482.69</v>
      </c>
    </row>
    <row r="57" spans="1:11" ht="16.5" customHeight="1">
      <c r="A57" s="7" t="s">
        <v>4</v>
      </c>
      <c r="B57" s="6">
        <v>0</v>
      </c>
      <c r="C57" s="8">
        <v>1135446.52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1135446.52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1265777.69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1265777.69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733576.26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733576.26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850662.61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850662.61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857719.96</v>
      </c>
      <c r="H61" s="6">
        <v>0</v>
      </c>
      <c r="I61" s="6">
        <v>0</v>
      </c>
      <c r="J61" s="6">
        <v>0</v>
      </c>
      <c r="K61" s="5">
        <f t="shared" si="14"/>
        <v>857719.96</v>
      </c>
    </row>
    <row r="62" spans="1:11" ht="16.5" customHeight="1">
      <c r="A62" s="7" t="s">
        <v>52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817887.38</v>
      </c>
      <c r="I62" s="6">
        <v>0</v>
      </c>
      <c r="J62" s="6">
        <v>0</v>
      </c>
      <c r="K62" s="5">
        <f t="shared" si="14"/>
        <v>817887.38</v>
      </c>
    </row>
    <row r="63" spans="1:11" ht="16.5" customHeight="1">
      <c r="A63" s="7" t="s">
        <v>53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405928.45</v>
      </c>
      <c r="J64" s="6">
        <v>0</v>
      </c>
      <c r="K64" s="5">
        <f t="shared" si="14"/>
        <v>405928.45</v>
      </c>
    </row>
    <row r="65" spans="1:11" ht="16.5" customHeight="1">
      <c r="A65" s="7" t="s">
        <v>55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705595.24</v>
      </c>
      <c r="J65" s="6">
        <v>0</v>
      </c>
      <c r="K65" s="5">
        <f t="shared" si="14"/>
        <v>705595.24</v>
      </c>
    </row>
    <row r="66" spans="1:11" ht="16.5" customHeight="1">
      <c r="A66" s="7" t="s">
        <v>56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419569.89</v>
      </c>
      <c r="K66" s="5">
        <f t="shared" si="14"/>
        <v>419569.89</v>
      </c>
    </row>
    <row r="67" spans="1:11" ht="18" customHeight="1">
      <c r="A67" s="4" t="s">
        <v>67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>
      <c r="A68" s="61" t="s">
        <v>74</v>
      </c>
    </row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2021-10-20T13:26:10Z</dcterms:modified>
  <cp:category/>
  <cp:version/>
  <cp:contentType/>
  <cp:contentStatus/>
</cp:coreProperties>
</file>