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<sst xmlns="http://schemas.openxmlformats.org/spreadsheetml/2006/main" count="75" uniqueCount="74">
  <si>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</si>
  <si>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</si>
  <si>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</si>
  <si>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</si>
  <si>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</si>
  <si>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</si>
  <si>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</si>
  <si>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</si>
  <si>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</si>
  <si>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</si>
  <si>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</si>
  <si>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</si>
  <si>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</si>
  <si>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</si>
  <si>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</si>
  <si>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</si>
  <si>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</si>
  <si>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</si>
  <si>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</si>
  <si>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</si>
  <si>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</si>
  <si>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</si>
  <si>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</si>
  <si>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</si>
  <si>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</si>
  <si>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</si>
  <si>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</si>
  <si>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</si>
  <si>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</si>
  <si>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</si>
  <si>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</si>
  <si>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</si>
  <si>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</si>
  <si>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</si>
  <si>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</si>
  <si>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</si>
  <si>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</si>
  <si>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</si>
  <si>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</si>
  <si>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</si>
  <si>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</si>
  <si>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</si>
  <si>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</si>
  <si>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</si>
  <si>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</si>
  <si>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</si>
  <si>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</si>
  <si>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</si>
  <si>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</si>
  <si>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</si>
  <si>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</si>
  <si>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</si>
  <si>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</si>
  <si>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</si>
  <si>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</si>
  <si>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</si>
  <si>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</si>
  <si>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</si>
  <si>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</si>
  <si>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</si>
  <si>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</si>
  <si>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</si>
  <si>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</si>
  <si>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</si>
  <si>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</si>
  <si>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</si>
  <si>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</si>
  <si>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</si>
  <si>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</si>
  <si>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</si>
  <si>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</si>
  <si>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</si>
  <si>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11/10/21 - VENCIMENTO 19/10/21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</si>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</sst>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215462</v>
      </c>
      <c r="C7" s="47">
        <f t="shared" si="0"/>
        <v>182098</v>
      </c>
      <c r="D7" s="47">
        <f t="shared" si="0"/>
        <v>241814</v>
      </c>
      <c r="E7" s="47">
        <f t="shared" si="0"/>
        <v>120936</v>
      </c>
      <c r="F7" s="47">
        <f t="shared" si="0"/>
        <v>150190</v>
      </c>
      <c r="G7" s="47">
        <f t="shared" si="0"/>
        <v>164981</v>
      </c>
      <c r="H7" s="47">
        <f t="shared" si="0"/>
        <v>199821</v>
      </c>
      <c r="I7" s="47">
        <f t="shared" si="0"/>
        <v>250101</v>
      </c>
      <c r="J7" s="47">
        <f t="shared" si="0"/>
        <v>73551</v>
      </c>
      <c r="K7" s="47">
        <f t="shared" si="0"/>
        <v>1598954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16406</v>
      </c>
      <c r="C8" s="45">
        <f t="shared" si="1"/>
        <v>16735</v>
      </c>
      <c r="D8" s="45">
        <f t="shared" si="1"/>
        <v>18421</v>
      </c>
      <c r="E8" s="45">
        <f t="shared" si="1"/>
        <v>10485</v>
      </c>
      <c r="F8" s="45">
        <f t="shared" si="1"/>
        <v>11772</v>
      </c>
      <c r="G8" s="45">
        <f t="shared" si="1"/>
        <v>7398</v>
      </c>
      <c r="H8" s="45">
        <f t="shared" si="1"/>
        <v>7178</v>
      </c>
      <c r="I8" s="45">
        <f t="shared" si="1"/>
        <v>16548</v>
      </c>
      <c r="J8" s="45">
        <f t="shared" si="1"/>
        <v>2685</v>
      </c>
      <c r="K8" s="38">
        <f>SUM(B8:J8)</f>
        <v>107628</v>
      </c>
      <c r="L8"/>
      <c r="M8"/>
      <c r="N8"/>
    </row>
    <row r="9" spans="1:14" ht="16.5" customHeight="1">
      <c r="A9" s="22" t="s">
        <v>35</v>
      </c>
      <c r="B9" s="45">
        <v>16380</v>
      </c>
      <c r="C9" s="45">
        <v>16729</v>
      </c>
      <c r="D9" s="45">
        <v>18415</v>
      </c>
      <c r="E9" s="45">
        <v>10447</v>
      </c>
      <c r="F9" s="45">
        <v>11751</v>
      </c>
      <c r="G9" s="45">
        <v>7396</v>
      </c>
      <c r="H9" s="45">
        <v>7178</v>
      </c>
      <c r="I9" s="45">
        <v>16510</v>
      </c>
      <c r="J9" s="45">
        <v>2685</v>
      </c>
      <c r="K9" s="38">
        <f>SUM(B9:J9)</f>
        <v>107491</v>
      </c>
      <c r="L9"/>
      <c r="M9"/>
      <c r="N9"/>
    </row>
    <row r="10" spans="1:14" ht="16.5" customHeight="1">
      <c r="A10" s="22" t="s">
        <v>34</v>
      </c>
      <c r="B10" s="45">
        <v>26</v>
      </c>
      <c r="C10" s="45">
        <v>6</v>
      </c>
      <c r="D10" s="45">
        <v>6</v>
      </c>
      <c r="E10" s="45">
        <v>38</v>
      </c>
      <c r="F10" s="45">
        <v>21</v>
      </c>
      <c r="G10" s="45">
        <v>2</v>
      </c>
      <c r="H10" s="45">
        <v>0</v>
      </c>
      <c r="I10" s="45">
        <v>38</v>
      </c>
      <c r="J10" s="45">
        <v>0</v>
      </c>
      <c r="K10" s="38">
        <f>SUM(B10:J10)</f>
        <v>137</v>
      </c>
      <c r="L10"/>
      <c r="M10"/>
      <c r="N10"/>
    </row>
    <row r="11" spans="1:14" ht="16.5" customHeight="1">
      <c r="A11" s="44" t="s">
        <v>33</v>
      </c>
      <c r="B11" s="43">
        <v>199056</v>
      </c>
      <c r="C11" s="43">
        <v>165363</v>
      </c>
      <c r="D11" s="43">
        <v>223393</v>
      </c>
      <c r="E11" s="43">
        <v>110451</v>
      </c>
      <c r="F11" s="43">
        <v>138418</v>
      </c>
      <c r="G11" s="43">
        <v>157583</v>
      </c>
      <c r="H11" s="43">
        <v>192643</v>
      </c>
      <c r="I11" s="43">
        <v>233553</v>
      </c>
      <c r="J11" s="43">
        <v>70866</v>
      </c>
      <c r="K11" s="38">
        <f>SUM(B11:J11)</f>
        <v>1491326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1.637415703417963</v>
      </c>
      <c r="C15" s="39">
        <v>1.710148209069179</v>
      </c>
      <c r="D15" s="39">
        <v>1.345190915980667</v>
      </c>
      <c r="E15" s="39">
        <v>1.850703114481126</v>
      </c>
      <c r="F15" s="39">
        <v>1.510013349873105</v>
      </c>
      <c r="G15" s="39">
        <v>1.449267162396826</v>
      </c>
      <c r="H15" s="39">
        <v>1.374308397926236</v>
      </c>
      <c r="I15" s="39">
        <v>1.488387863493997</v>
      </c>
      <c r="J15" s="39">
        <v>1.659706903950588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1235244.5</v>
      </c>
      <c r="C17" s="36">
        <f aca="true" t="shared" si="2" ref="C17:J17">C18+C19+C20+C21+C22+C23+C24</f>
        <v>1199609.14</v>
      </c>
      <c r="D17" s="36">
        <f t="shared" si="2"/>
        <v>1376294.8199999998</v>
      </c>
      <c r="E17" s="36">
        <f t="shared" si="2"/>
        <v>831024.9099999999</v>
      </c>
      <c r="F17" s="36">
        <f t="shared" si="2"/>
        <v>888782.78</v>
      </c>
      <c r="G17" s="36">
        <f t="shared" si="2"/>
        <v>942987.62</v>
      </c>
      <c r="H17" s="36">
        <f t="shared" si="2"/>
        <v>870469.5599999999</v>
      </c>
      <c r="I17" s="36">
        <f t="shared" si="2"/>
        <v>1201247.66</v>
      </c>
      <c r="J17" s="36">
        <f t="shared" si="2"/>
        <v>441716.7</v>
      </c>
      <c r="K17" s="36">
        <f aca="true" t="shared" si="3" ref="K17:K24">SUM(B17:J17)</f>
        <v>8987377.689999998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734079.03</v>
      </c>
      <c r="C18" s="30">
        <f t="shared" si="4"/>
        <v>681592.81</v>
      </c>
      <c r="D18" s="30">
        <f t="shared" si="4"/>
        <v>1003358.83</v>
      </c>
      <c r="E18" s="30">
        <f t="shared" si="4"/>
        <v>436288.71</v>
      </c>
      <c r="F18" s="30">
        <f t="shared" si="4"/>
        <v>573380.36</v>
      </c>
      <c r="G18" s="30">
        <f t="shared" si="4"/>
        <v>636216.23</v>
      </c>
      <c r="H18" s="30">
        <f t="shared" si="4"/>
        <v>613550.38</v>
      </c>
      <c r="I18" s="30">
        <f t="shared" si="4"/>
        <v>775713.26</v>
      </c>
      <c r="J18" s="30">
        <f t="shared" si="4"/>
        <v>258134.59</v>
      </c>
      <c r="K18" s="30">
        <f t="shared" si="3"/>
        <v>5712314.199999999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467913.5</v>
      </c>
      <c r="C19" s="30">
        <f t="shared" si="5"/>
        <v>484031.91</v>
      </c>
      <c r="D19" s="30">
        <f t="shared" si="5"/>
        <v>346350.35</v>
      </c>
      <c r="E19" s="30">
        <f t="shared" si="5"/>
        <v>371152.16</v>
      </c>
      <c r="F19" s="30">
        <f t="shared" si="5"/>
        <v>292431.64</v>
      </c>
      <c r="G19" s="30">
        <f t="shared" si="5"/>
        <v>285831.06</v>
      </c>
      <c r="H19" s="30">
        <f t="shared" si="5"/>
        <v>229657.06</v>
      </c>
      <c r="I19" s="30">
        <f t="shared" si="5"/>
        <v>378848.94</v>
      </c>
      <c r="J19" s="30">
        <f t="shared" si="5"/>
        <v>170293.17</v>
      </c>
      <c r="K19" s="30">
        <f t="shared" si="3"/>
        <v>3026509.7899999996</v>
      </c>
      <c r="L19"/>
      <c r="M19"/>
      <c r="N19"/>
    </row>
    <row r="20" spans="1:14" ht="16.5" customHeight="1">
      <c r="A20" s="18" t="s">
        <v>28</v>
      </c>
      <c r="B20" s="30">
        <v>31910.74</v>
      </c>
      <c r="C20" s="30">
        <v>31301.96</v>
      </c>
      <c r="D20" s="30">
        <v>22561.95</v>
      </c>
      <c r="E20" s="30">
        <v>20901.58</v>
      </c>
      <c r="F20" s="30">
        <v>21629.55</v>
      </c>
      <c r="G20" s="30">
        <v>19599.1</v>
      </c>
      <c r="H20" s="30">
        <v>24579.66</v>
      </c>
      <c r="I20" s="30">
        <v>44003</v>
      </c>
      <c r="J20" s="30">
        <v>11947.71</v>
      </c>
      <c r="K20" s="30">
        <f t="shared" si="3"/>
        <v>228435.25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-196888.59</v>
      </c>
      <c r="C27" s="30">
        <f t="shared" si="6"/>
        <v>-86540.92000000001</v>
      </c>
      <c r="D27" s="30">
        <f t="shared" si="6"/>
        <v>-144992.13</v>
      </c>
      <c r="E27" s="30">
        <f t="shared" si="6"/>
        <v>-177997.56999999998</v>
      </c>
      <c r="F27" s="30">
        <f t="shared" si="6"/>
        <v>-55634.08</v>
      </c>
      <c r="G27" s="30">
        <f t="shared" si="6"/>
        <v>-180871.35</v>
      </c>
      <c r="H27" s="30">
        <f t="shared" si="6"/>
        <v>-64604.95999999999</v>
      </c>
      <c r="I27" s="30">
        <f t="shared" si="6"/>
        <v>-123491.07999999999</v>
      </c>
      <c r="J27" s="30">
        <f t="shared" si="6"/>
        <v>-33164.6</v>
      </c>
      <c r="K27" s="30">
        <f aca="true" t="shared" si="7" ref="K27:K35">SUM(B27:J27)</f>
        <v>-1064185.2799999998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-191425.38</v>
      </c>
      <c r="C28" s="30">
        <f t="shared" si="8"/>
        <v>-81237.45000000001</v>
      </c>
      <c r="D28" s="30">
        <f t="shared" si="8"/>
        <v>-120414.65</v>
      </c>
      <c r="E28" s="30">
        <f t="shared" si="8"/>
        <v>-174323.49</v>
      </c>
      <c r="F28" s="30">
        <f t="shared" si="8"/>
        <v>-51704.4</v>
      </c>
      <c r="G28" s="30">
        <f t="shared" si="8"/>
        <v>-176707.39</v>
      </c>
      <c r="H28" s="30">
        <f t="shared" si="8"/>
        <v>-60760.479999999996</v>
      </c>
      <c r="I28" s="30">
        <f t="shared" si="8"/>
        <v>-118176.95999999999</v>
      </c>
      <c r="J28" s="30">
        <f t="shared" si="8"/>
        <v>-25861.07</v>
      </c>
      <c r="K28" s="30">
        <f t="shared" si="7"/>
        <v>-1000611.2699999999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-72072</v>
      </c>
      <c r="C29" s="30">
        <f aca="true" t="shared" si="9" ref="C29:J29">-ROUND((C9)*$E$3,2)</f>
        <v>-73607.6</v>
      </c>
      <c r="D29" s="30">
        <f t="shared" si="9"/>
        <v>-81026</v>
      </c>
      <c r="E29" s="30">
        <f t="shared" si="9"/>
        <v>-45966.8</v>
      </c>
      <c r="F29" s="30">
        <f t="shared" si="9"/>
        <v>-51704.4</v>
      </c>
      <c r="G29" s="30">
        <f t="shared" si="9"/>
        <v>-32542.4</v>
      </c>
      <c r="H29" s="30">
        <f t="shared" si="9"/>
        <v>-31583.2</v>
      </c>
      <c r="I29" s="30">
        <f t="shared" si="9"/>
        <v>-72644</v>
      </c>
      <c r="J29" s="30">
        <f t="shared" si="9"/>
        <v>-11814</v>
      </c>
      <c r="K29" s="30">
        <f t="shared" si="7"/>
        <v>-472960.4000000001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-5143.6</v>
      </c>
      <c r="C31" s="30">
        <v>-985.6</v>
      </c>
      <c r="D31" s="30">
        <v>-2464</v>
      </c>
      <c r="E31" s="30">
        <v>-2833.6</v>
      </c>
      <c r="F31" s="26">
        <v>0</v>
      </c>
      <c r="G31" s="30">
        <v>-1817.2</v>
      </c>
      <c r="H31" s="30">
        <v>-355.75</v>
      </c>
      <c r="I31" s="30">
        <v>-555.23</v>
      </c>
      <c r="J31" s="30">
        <v>-171.27</v>
      </c>
      <c r="K31" s="30">
        <f t="shared" si="7"/>
        <v>-14326.250000000002</v>
      </c>
      <c r="L31"/>
      <c r="M31"/>
      <c r="N31"/>
    </row>
    <row r="32" spans="1:14" ht="16.5" customHeight="1">
      <c r="A32" s="25" t="s">
        <v>21</v>
      </c>
      <c r="B32" s="30">
        <v>-114209.78</v>
      </c>
      <c r="C32" s="30">
        <v>-6644.25</v>
      </c>
      <c r="D32" s="30">
        <v>-36924.65</v>
      </c>
      <c r="E32" s="30">
        <v>-125523.09</v>
      </c>
      <c r="F32" s="26">
        <v>0</v>
      </c>
      <c r="G32" s="30">
        <v>-142347.79</v>
      </c>
      <c r="H32" s="30">
        <v>-28821.53</v>
      </c>
      <c r="I32" s="30">
        <v>-44977.73</v>
      </c>
      <c r="J32" s="30">
        <v>-13875.8</v>
      </c>
      <c r="K32" s="30">
        <f t="shared" si="7"/>
        <v>-513324.62000000005</v>
      </c>
      <c r="L32"/>
      <c r="M32"/>
      <c r="N32"/>
    </row>
    <row r="33" spans="1:14" s="23" customFormat="1" ht="16.5" customHeight="1">
      <c r="A33" s="18" t="s">
        <v>20</v>
      </c>
      <c r="B33" s="27">
        <f>SUM(B34:B45)</f>
        <v>-5463.209999999999</v>
      </c>
      <c r="C33" s="27">
        <f aca="true" t="shared" si="10" ref="C33:J33">SUM(C34:C45)</f>
        <v>-5303.47</v>
      </c>
      <c r="D33" s="27">
        <f t="shared" si="10"/>
        <v>-24577.479999999996</v>
      </c>
      <c r="E33" s="27">
        <f t="shared" si="10"/>
        <v>-3674.08</v>
      </c>
      <c r="F33" s="27">
        <f t="shared" si="10"/>
        <v>-3929.68</v>
      </c>
      <c r="G33" s="27">
        <f t="shared" si="10"/>
        <v>-4163.96</v>
      </c>
      <c r="H33" s="27">
        <f t="shared" si="10"/>
        <v>-3844.4799999999996</v>
      </c>
      <c r="I33" s="27">
        <f t="shared" si="10"/>
        <v>-5314.12</v>
      </c>
      <c r="J33" s="27">
        <f t="shared" si="10"/>
        <v>-7303.53</v>
      </c>
      <c r="K33" s="30">
        <f t="shared" si="7"/>
        <v>-63574.01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-6653.69</v>
      </c>
      <c r="C43" s="27">
        <v>-6459.14</v>
      </c>
      <c r="D43" s="27">
        <v>-7405.96</v>
      </c>
      <c r="E43" s="27">
        <v>-4474.7</v>
      </c>
      <c r="F43" s="27">
        <v>-4785.99</v>
      </c>
      <c r="G43" s="27">
        <v>-5071.33</v>
      </c>
      <c r="H43" s="27">
        <v>-4682.23</v>
      </c>
      <c r="I43" s="27">
        <v>-6472.11</v>
      </c>
      <c r="J43" s="27">
        <v>-2373.54</v>
      </c>
      <c r="K43" s="27">
        <f>SUM(B43:J43)</f>
        <v>-48378.69000000001</v>
      </c>
      <c r="L43" s="24"/>
      <c r="M43"/>
      <c r="N43"/>
    </row>
    <row r="44" spans="1:14" s="23" customFormat="1" ht="16.5" customHeight="1">
      <c r="A44" s="25" t="s">
        <v>73</v>
      </c>
      <c r="B44" s="27">
        <v>1190.48</v>
      </c>
      <c r="C44" s="27">
        <v>1155.67</v>
      </c>
      <c r="D44" s="27">
        <v>1325.08</v>
      </c>
      <c r="E44" s="27">
        <v>800.62</v>
      </c>
      <c r="F44" s="27">
        <v>856.31</v>
      </c>
      <c r="G44" s="27">
        <v>907.37</v>
      </c>
      <c r="H44" s="27">
        <v>837.75</v>
      </c>
      <c r="I44" s="27">
        <v>1157.99</v>
      </c>
      <c r="J44" s="27">
        <v>424.68</v>
      </c>
      <c r="K44" s="27">
        <f>SUM(B44:J44)</f>
        <v>8655.95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1038355.91</v>
      </c>
      <c r="C48" s="27">
        <f aca="true" t="shared" si="11" ref="C48:J48">IF(C17+C27+C49&lt;0,0,C17+C27+C49)</f>
        <v>1113068.22</v>
      </c>
      <c r="D48" s="27">
        <f t="shared" si="11"/>
        <v>1231302.69</v>
      </c>
      <c r="E48" s="27">
        <f t="shared" si="11"/>
        <v>653027.34</v>
      </c>
      <c r="F48" s="27">
        <f t="shared" si="11"/>
        <v>833148.7000000001</v>
      </c>
      <c r="G48" s="27">
        <f t="shared" si="11"/>
        <v>762116.27</v>
      </c>
      <c r="H48" s="27">
        <f t="shared" si="11"/>
        <v>805864.6</v>
      </c>
      <c r="I48" s="27">
        <f t="shared" si="11"/>
        <v>1077756.5799999998</v>
      </c>
      <c r="J48" s="27">
        <f t="shared" si="11"/>
        <v>408552.10000000003</v>
      </c>
      <c r="K48" s="20">
        <f>SUM(B48:J48)</f>
        <v>7923192.409999998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1038355.92</v>
      </c>
      <c r="C54" s="10">
        <f t="shared" si="13"/>
        <v>1113068.23</v>
      </c>
      <c r="D54" s="10">
        <f t="shared" si="13"/>
        <v>1231302.69</v>
      </c>
      <c r="E54" s="10">
        <f t="shared" si="13"/>
        <v>653027.35</v>
      </c>
      <c r="F54" s="10">
        <f t="shared" si="13"/>
        <v>833148.7</v>
      </c>
      <c r="G54" s="10">
        <f t="shared" si="13"/>
        <v>762116.27</v>
      </c>
      <c r="H54" s="10">
        <f t="shared" si="13"/>
        <v>805864.6</v>
      </c>
      <c r="I54" s="10">
        <f>SUM(I55:I67)</f>
        <v>1077756.58</v>
      </c>
      <c r="J54" s="10">
        <f t="shared" si="13"/>
        <v>408552.1</v>
      </c>
      <c r="K54" s="5">
        <f>SUM(K55:K67)</f>
        <v>7923192.4399999995</v>
      </c>
      <c r="L54" s="9"/>
    </row>
    <row r="55" spans="1:11" ht="16.5" customHeight="1">
      <c r="A55" s="7" t="s">
        <v>60</v>
      </c>
      <c r="B55" s="8">
        <v>907626.91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907626.91</v>
      </c>
    </row>
    <row r="56" spans="1:11" ht="16.5" customHeight="1">
      <c r="A56" s="7" t="s">
        <v>61</v>
      </c>
      <c r="B56" s="8">
        <v>130729.01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130729.01</v>
      </c>
    </row>
    <row r="57" spans="1:11" ht="16.5" customHeight="1">
      <c r="A57" s="7" t="s">
        <v>4</v>
      </c>
      <c r="B57" s="6">
        <v>0</v>
      </c>
      <c r="C57" s="8">
        <v>1113068.23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1113068.23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1231302.69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1231302.69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653027.35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653027.35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833148.7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833148.7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762116.27</v>
      </c>
      <c r="H61" s="6">
        <v>0</v>
      </c>
      <c r="I61" s="6">
        <v>0</v>
      </c>
      <c r="J61" s="6">
        <v>0</v>
      </c>
      <c r="K61" s="5">
        <f t="shared" si="14"/>
        <v>762116.27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805864.6</v>
      </c>
      <c r="I62" s="6">
        <v>0</v>
      </c>
      <c r="J62" s="6">
        <v>0</v>
      </c>
      <c r="K62" s="5">
        <f t="shared" si="14"/>
        <v>805864.6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400709.9</v>
      </c>
      <c r="J64" s="6">
        <v>0</v>
      </c>
      <c r="K64" s="5">
        <f t="shared" si="14"/>
        <v>400709.9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677046.68</v>
      </c>
      <c r="J65" s="6">
        <v>0</v>
      </c>
      <c r="K65" s="5">
        <f t="shared" si="14"/>
        <v>677046.68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408552.1</v>
      </c>
      <c r="K66" s="5">
        <f t="shared" si="14"/>
        <v>408552.1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2021-10-20T13:20:53Z</dcterms:modified>
  <cp:category/>
  <cp:version/>
  <cp:contentType/>
  <cp:contentStatus/>
</cp:coreProperties>
</file>