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<sst xmlns="http://schemas.openxmlformats.org/spreadsheetml/2006/main" count="75" uniqueCount="74">
  <si>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</si>
  <si>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</si>
  <si>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</si>
  <si>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</si>
  <si>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</si>
  <si>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</si>
  <si>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</si>
  <si>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</si>
  <si>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</si>
  <si>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</si>
  <si>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</si>
  <si>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</si>
  <si>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</si>
  <si>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</si>
  <si>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</si>
  <si>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</si>
  <si>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</si>
  <si>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</si>
  <si>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</si>
  <si>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</si>
  <si>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</si>
  <si>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</si>
  <si>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</si>
  <si>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</si>
  <si>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</si>
  <si>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</si>
  <si>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</si>
  <si>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</si>
  <si>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</si>
  <si>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</si>
  <si>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</si>
  <si>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</si>
  <si>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</si>
  <si>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</si>
  <si>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</si>
  <si>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</si>
  <si>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</si>
  <si>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</si>
  <si>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</si>
  <si>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</si>
  <si>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</si>
  <si>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</si>
  <si>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</si>
  <si>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</si>
  <si>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</si>
  <si>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</si>
  <si>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</si>
  <si>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</si>
  <si>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</si>
  <si>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</si>
  <si>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</si>
  <si>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</si>
  <si>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</si>
  <si>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</si>
  <si>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</si>
  <si>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</si>
  <si>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</si>
  <si>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</si>
  <si>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</si>
  <si>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</si>
  <si>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</si>
  <si>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</si>
  <si>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</si>
  <si>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</si>
  <si>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</si>
  <si>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</si>
  <si>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</si>
  <si>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</si>
  <si>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</si>
  <si>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</si>
  <si>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</si>
  <si>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</si>
  <si>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10/10/21 - VENCIMENTO 18/10/21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</si>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</sst>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75163</v>
      </c>
      <c r="C7" s="47">
        <f t="shared" si="0"/>
        <v>58402</v>
      </c>
      <c r="D7" s="47">
        <f t="shared" si="0"/>
        <v>88261</v>
      </c>
      <c r="E7" s="47">
        <f t="shared" si="0"/>
        <v>41309</v>
      </c>
      <c r="F7" s="47">
        <f t="shared" si="0"/>
        <v>62352</v>
      </c>
      <c r="G7" s="47">
        <f t="shared" si="0"/>
        <v>66952</v>
      </c>
      <c r="H7" s="47">
        <f t="shared" si="0"/>
        <v>83563</v>
      </c>
      <c r="I7" s="47">
        <f t="shared" si="0"/>
        <v>100079</v>
      </c>
      <c r="J7" s="47">
        <f t="shared" si="0"/>
        <v>22079</v>
      </c>
      <c r="K7" s="47">
        <f t="shared" si="0"/>
        <v>598160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6612</v>
      </c>
      <c r="C8" s="45">
        <f t="shared" si="1"/>
        <v>6714</v>
      </c>
      <c r="D8" s="45">
        <f t="shared" si="1"/>
        <v>8316</v>
      </c>
      <c r="E8" s="45">
        <f t="shared" si="1"/>
        <v>4372</v>
      </c>
      <c r="F8" s="45">
        <f t="shared" si="1"/>
        <v>5487</v>
      </c>
      <c r="G8" s="45">
        <f t="shared" si="1"/>
        <v>3663</v>
      </c>
      <c r="H8" s="45">
        <f t="shared" si="1"/>
        <v>3765</v>
      </c>
      <c r="I8" s="45">
        <f t="shared" si="1"/>
        <v>7795</v>
      </c>
      <c r="J8" s="45">
        <f t="shared" si="1"/>
        <v>833</v>
      </c>
      <c r="K8" s="38">
        <f>SUM(B8:J8)</f>
        <v>47557</v>
      </c>
      <c r="L8"/>
      <c r="M8"/>
      <c r="N8"/>
    </row>
    <row r="9" spans="1:14" ht="16.5" customHeight="1">
      <c r="A9" s="22" t="s">
        <v>35</v>
      </c>
      <c r="B9" s="45">
        <v>6604</v>
      </c>
      <c r="C9" s="45">
        <v>6711</v>
      </c>
      <c r="D9" s="45">
        <v>8316</v>
      </c>
      <c r="E9" s="45">
        <v>4366</v>
      </c>
      <c r="F9" s="45">
        <v>5478</v>
      </c>
      <c r="G9" s="45">
        <v>3663</v>
      </c>
      <c r="H9" s="45">
        <v>3765</v>
      </c>
      <c r="I9" s="45">
        <v>7778</v>
      </c>
      <c r="J9" s="45">
        <v>833</v>
      </c>
      <c r="K9" s="38">
        <f>SUM(B9:J9)</f>
        <v>47514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3</v>
      </c>
      <c r="D10" s="45">
        <v>0</v>
      </c>
      <c r="E10" s="45">
        <v>6</v>
      </c>
      <c r="F10" s="45">
        <v>9</v>
      </c>
      <c r="G10" s="45">
        <v>0</v>
      </c>
      <c r="H10" s="45">
        <v>0</v>
      </c>
      <c r="I10" s="45">
        <v>17</v>
      </c>
      <c r="J10" s="45">
        <v>0</v>
      </c>
      <c r="K10" s="38">
        <f>SUM(B10:J10)</f>
        <v>43</v>
      </c>
      <c r="L10"/>
      <c r="M10"/>
      <c r="N10"/>
    </row>
    <row r="11" spans="1:14" ht="16.5" customHeight="1">
      <c r="A11" s="44" t="s">
        <v>33</v>
      </c>
      <c r="B11" s="43">
        <v>68551</v>
      </c>
      <c r="C11" s="43">
        <v>51688</v>
      </c>
      <c r="D11" s="43">
        <v>79945</v>
      </c>
      <c r="E11" s="43">
        <v>36937</v>
      </c>
      <c r="F11" s="43">
        <v>56865</v>
      </c>
      <c r="G11" s="43">
        <v>63289</v>
      </c>
      <c r="H11" s="43">
        <v>79798</v>
      </c>
      <c r="I11" s="43">
        <v>92284</v>
      </c>
      <c r="J11" s="43">
        <v>21246</v>
      </c>
      <c r="K11" s="38">
        <f>SUM(B11:J11)</f>
        <v>550603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1.209843296813223</v>
      </c>
      <c r="C15" s="39">
        <v>1.305681812335941</v>
      </c>
      <c r="D15" s="39">
        <v>1.08247781768338</v>
      </c>
      <c r="E15" s="39">
        <v>1.2910688945618</v>
      </c>
      <c r="F15" s="39">
        <v>1.178791503442755</v>
      </c>
      <c r="G15" s="39">
        <v>1.172304420331975</v>
      </c>
      <c r="H15" s="39">
        <v>1.106387621722099</v>
      </c>
      <c r="I15" s="39">
        <v>1.14932200213324</v>
      </c>
      <c r="J15" s="39">
        <v>1.20873653931759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325013.62</v>
      </c>
      <c r="C17" s="36">
        <f aca="true" t="shared" si="2" ref="C17:J17">C18+C19+C20+C21+C22+C23+C24</f>
        <v>305641.31000000006</v>
      </c>
      <c r="D17" s="36">
        <f t="shared" si="2"/>
        <v>413416.06</v>
      </c>
      <c r="E17" s="36">
        <f t="shared" si="2"/>
        <v>205940.05</v>
      </c>
      <c r="F17" s="36">
        <f t="shared" si="2"/>
        <v>293197.99999999994</v>
      </c>
      <c r="G17" s="36">
        <f t="shared" si="2"/>
        <v>310609.5</v>
      </c>
      <c r="H17" s="36">
        <f t="shared" si="2"/>
        <v>300872.24000000005</v>
      </c>
      <c r="I17" s="36">
        <f t="shared" si="2"/>
        <v>381788.04000000004</v>
      </c>
      <c r="J17" s="36">
        <f t="shared" si="2"/>
        <v>101186.62</v>
      </c>
      <c r="K17" s="36">
        <f aca="true" t="shared" si="3" ref="K17:K24">SUM(B17:J17)</f>
        <v>2637665.4400000004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256080.34</v>
      </c>
      <c r="C18" s="30">
        <f t="shared" si="4"/>
        <v>218598.69</v>
      </c>
      <c r="D18" s="30">
        <f t="shared" si="4"/>
        <v>366221.37</v>
      </c>
      <c r="E18" s="30">
        <f t="shared" si="4"/>
        <v>149026.35</v>
      </c>
      <c r="F18" s="30">
        <f t="shared" si="4"/>
        <v>238041.23</v>
      </c>
      <c r="G18" s="30">
        <f t="shared" si="4"/>
        <v>258187</v>
      </c>
      <c r="H18" s="30">
        <f t="shared" si="4"/>
        <v>256580.19</v>
      </c>
      <c r="I18" s="30">
        <f t="shared" si="4"/>
        <v>310405.03</v>
      </c>
      <c r="J18" s="30">
        <f t="shared" si="4"/>
        <v>77488.46</v>
      </c>
      <c r="K18" s="30">
        <f t="shared" si="3"/>
        <v>2130628.66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53736.74</v>
      </c>
      <c r="C19" s="30">
        <f t="shared" si="5"/>
        <v>66821.64</v>
      </c>
      <c r="D19" s="30">
        <f t="shared" si="5"/>
        <v>30205.14</v>
      </c>
      <c r="E19" s="30">
        <f t="shared" si="5"/>
        <v>43376.93</v>
      </c>
      <c r="F19" s="30">
        <f t="shared" si="5"/>
        <v>42559.75</v>
      </c>
      <c r="G19" s="30">
        <f t="shared" si="5"/>
        <v>44486.76</v>
      </c>
      <c r="H19" s="30">
        <f t="shared" si="5"/>
        <v>27296.96</v>
      </c>
      <c r="I19" s="30">
        <f t="shared" si="5"/>
        <v>46350.3</v>
      </c>
      <c r="J19" s="30">
        <f t="shared" si="5"/>
        <v>16174.67</v>
      </c>
      <c r="K19" s="30">
        <f t="shared" si="3"/>
        <v>371008.89</v>
      </c>
      <c r="L19"/>
      <c r="M19"/>
      <c r="N19"/>
    </row>
    <row r="20" spans="1:14" ht="16.5" customHeight="1">
      <c r="A20" s="18" t="s">
        <v>28</v>
      </c>
      <c r="B20" s="30">
        <v>13855.31</v>
      </c>
      <c r="C20" s="30">
        <v>17538.52</v>
      </c>
      <c r="D20" s="30">
        <v>12965.86</v>
      </c>
      <c r="E20" s="30">
        <v>10854.31</v>
      </c>
      <c r="F20" s="30">
        <v>11255.79</v>
      </c>
      <c r="G20" s="30">
        <v>6594.51</v>
      </c>
      <c r="H20" s="30">
        <v>14312.63</v>
      </c>
      <c r="I20" s="30">
        <v>22350.25</v>
      </c>
      <c r="J20" s="30">
        <v>6182.26</v>
      </c>
      <c r="K20" s="30">
        <f t="shared" si="3"/>
        <v>115909.44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-33722.09</v>
      </c>
      <c r="C27" s="30">
        <f t="shared" si="6"/>
        <v>-33916</v>
      </c>
      <c r="D27" s="30">
        <f t="shared" si="6"/>
        <v>-61018.79</v>
      </c>
      <c r="E27" s="30">
        <f t="shared" si="6"/>
        <v>-22160.32</v>
      </c>
      <c r="F27" s="30">
        <f t="shared" si="6"/>
        <v>-28309.760000000002</v>
      </c>
      <c r="G27" s="30">
        <f t="shared" si="6"/>
        <v>-20568.7</v>
      </c>
      <c r="H27" s="30">
        <f t="shared" si="6"/>
        <v>-20879.05</v>
      </c>
      <c r="I27" s="30">
        <f t="shared" si="6"/>
        <v>-39697.06</v>
      </c>
      <c r="J27" s="30">
        <f t="shared" si="6"/>
        <v>-10468.2</v>
      </c>
      <c r="K27" s="30">
        <f aca="true" t="shared" si="7" ref="K27:K35">SUM(B27:J27)</f>
        <v>-270739.97000000003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-29057.6</v>
      </c>
      <c r="C28" s="30">
        <f t="shared" si="8"/>
        <v>-29528.4</v>
      </c>
      <c r="D28" s="30">
        <f t="shared" si="8"/>
        <v>-36590.4</v>
      </c>
      <c r="E28" s="30">
        <f t="shared" si="8"/>
        <v>-19210.4</v>
      </c>
      <c r="F28" s="30">
        <f t="shared" si="8"/>
        <v>-24103.2</v>
      </c>
      <c r="G28" s="30">
        <f t="shared" si="8"/>
        <v>-16117.2</v>
      </c>
      <c r="H28" s="30">
        <f t="shared" si="8"/>
        <v>-16566</v>
      </c>
      <c r="I28" s="30">
        <f t="shared" si="8"/>
        <v>-34223.2</v>
      </c>
      <c r="J28" s="30">
        <f t="shared" si="8"/>
        <v>-3665.2</v>
      </c>
      <c r="K28" s="30">
        <f t="shared" si="7"/>
        <v>-209061.60000000003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-29057.6</v>
      </c>
      <c r="C29" s="30">
        <f aca="true" t="shared" si="9" ref="C29:J29">-ROUND((C9)*$E$3,2)</f>
        <v>-29528.4</v>
      </c>
      <c r="D29" s="30">
        <f t="shared" si="9"/>
        <v>-36590.4</v>
      </c>
      <c r="E29" s="30">
        <f t="shared" si="9"/>
        <v>-19210.4</v>
      </c>
      <c r="F29" s="30">
        <f t="shared" si="9"/>
        <v>-24103.2</v>
      </c>
      <c r="G29" s="30">
        <f t="shared" si="9"/>
        <v>-16117.2</v>
      </c>
      <c r="H29" s="30">
        <f t="shared" si="9"/>
        <v>-16566</v>
      </c>
      <c r="I29" s="30">
        <f t="shared" si="9"/>
        <v>-34223.2</v>
      </c>
      <c r="J29" s="30">
        <f t="shared" si="9"/>
        <v>-3665.2</v>
      </c>
      <c r="K29" s="30">
        <f t="shared" si="7"/>
        <v>-209061.60000000003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-4664.49</v>
      </c>
      <c r="C33" s="27">
        <f aca="true" t="shared" si="10" ref="C33:J33">SUM(C34:C44)</f>
        <v>-4387.599999999999</v>
      </c>
      <c r="D33" s="27">
        <f t="shared" si="10"/>
        <v>-24428.39</v>
      </c>
      <c r="E33" s="27">
        <f t="shared" si="10"/>
        <v>-2949.92</v>
      </c>
      <c r="F33" s="27">
        <f t="shared" si="10"/>
        <v>-4206.56</v>
      </c>
      <c r="G33" s="27">
        <f t="shared" si="10"/>
        <v>-4451.5</v>
      </c>
      <c r="H33" s="27">
        <f t="shared" si="10"/>
        <v>-4313.05</v>
      </c>
      <c r="I33" s="27">
        <f t="shared" si="10"/>
        <v>-5473.86</v>
      </c>
      <c r="J33" s="27">
        <f t="shared" si="10"/>
        <v>-6803.000000000001</v>
      </c>
      <c r="K33" s="30">
        <f t="shared" si="7"/>
        <v>-61678.369999999995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-5680.93</v>
      </c>
      <c r="C43" s="27">
        <v>-5343.7</v>
      </c>
      <c r="D43" s="27">
        <v>-7224.38</v>
      </c>
      <c r="E43" s="27">
        <v>-3592.73</v>
      </c>
      <c r="F43" s="27">
        <v>-5123.21</v>
      </c>
      <c r="G43" s="27">
        <v>-5421.52</v>
      </c>
      <c r="H43" s="27">
        <v>-5252.91</v>
      </c>
      <c r="I43" s="27">
        <v>-6666.66</v>
      </c>
      <c r="J43" s="27">
        <v>-1763.94</v>
      </c>
      <c r="K43" s="27">
        <f>SUM(B43:J43)</f>
        <v>-46069.98000000001</v>
      </c>
      <c r="L43" s="24"/>
      <c r="M43"/>
      <c r="N43"/>
    </row>
    <row r="44" spans="1:14" s="23" customFormat="1" ht="16.5" customHeight="1">
      <c r="A44" s="25" t="s">
        <v>73</v>
      </c>
      <c r="B44" s="27">
        <v>1016.44</v>
      </c>
      <c r="C44" s="27">
        <v>956.1</v>
      </c>
      <c r="D44" s="27">
        <v>1292.59</v>
      </c>
      <c r="E44" s="27">
        <v>642.81</v>
      </c>
      <c r="F44" s="27">
        <v>916.65</v>
      </c>
      <c r="G44" s="27">
        <v>970.02</v>
      </c>
      <c r="H44" s="27">
        <v>939.86</v>
      </c>
      <c r="I44" s="27">
        <v>1192.8</v>
      </c>
      <c r="J44" s="27">
        <v>315.61</v>
      </c>
      <c r="K44" s="27">
        <f>SUM(B44:J44)</f>
        <v>8242.880000000001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291291.53</v>
      </c>
      <c r="C48" s="27">
        <f aca="true" t="shared" si="11" ref="C48:J48">IF(C17+C27+C49&lt;0,0,C17+C27+C49)</f>
        <v>271725.31000000006</v>
      </c>
      <c r="D48" s="27">
        <f t="shared" si="11"/>
        <v>352397.27</v>
      </c>
      <c r="E48" s="27">
        <f t="shared" si="11"/>
        <v>183779.72999999998</v>
      </c>
      <c r="F48" s="27">
        <f t="shared" si="11"/>
        <v>264888.23999999993</v>
      </c>
      <c r="G48" s="27">
        <f t="shared" si="11"/>
        <v>290040.8</v>
      </c>
      <c r="H48" s="27">
        <f t="shared" si="11"/>
        <v>279993.19000000006</v>
      </c>
      <c r="I48" s="27">
        <f t="shared" si="11"/>
        <v>342090.98000000004</v>
      </c>
      <c r="J48" s="27">
        <f t="shared" si="11"/>
        <v>90718.42</v>
      </c>
      <c r="K48" s="20">
        <f>SUM(B48:J48)</f>
        <v>2366925.47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291291.53</v>
      </c>
      <c r="C54" s="10">
        <f t="shared" si="13"/>
        <v>271725.31</v>
      </c>
      <c r="D54" s="10">
        <f t="shared" si="13"/>
        <v>352397.27</v>
      </c>
      <c r="E54" s="10">
        <f t="shared" si="13"/>
        <v>183779.73</v>
      </c>
      <c r="F54" s="10">
        <f t="shared" si="13"/>
        <v>264888.24</v>
      </c>
      <c r="G54" s="10">
        <f t="shared" si="13"/>
        <v>290040.8</v>
      </c>
      <c r="H54" s="10">
        <f t="shared" si="13"/>
        <v>279993.19</v>
      </c>
      <c r="I54" s="10">
        <f>SUM(I55:I67)</f>
        <v>342090.98</v>
      </c>
      <c r="J54" s="10">
        <f t="shared" si="13"/>
        <v>90718.42</v>
      </c>
      <c r="K54" s="5">
        <f>SUM(K55:K67)</f>
        <v>2366925.4699999997</v>
      </c>
      <c r="L54" s="9"/>
    </row>
    <row r="55" spans="1:11" ht="16.5" customHeight="1">
      <c r="A55" s="7" t="s">
        <v>60</v>
      </c>
      <c r="B55" s="8">
        <v>254268.38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254268.38</v>
      </c>
    </row>
    <row r="56" spans="1:11" ht="16.5" customHeight="1">
      <c r="A56" s="7" t="s">
        <v>61</v>
      </c>
      <c r="B56" s="8">
        <v>37023.15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37023.15</v>
      </c>
    </row>
    <row r="57" spans="1:11" ht="16.5" customHeight="1">
      <c r="A57" s="7" t="s">
        <v>4</v>
      </c>
      <c r="B57" s="6">
        <v>0</v>
      </c>
      <c r="C57" s="8">
        <v>271725.31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271725.31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352397.27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352397.27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183779.73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183779.73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264888.24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264888.24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290040.8</v>
      </c>
      <c r="H61" s="6">
        <v>0</v>
      </c>
      <c r="I61" s="6">
        <v>0</v>
      </c>
      <c r="J61" s="6">
        <v>0</v>
      </c>
      <c r="K61" s="5">
        <f t="shared" si="14"/>
        <v>290040.8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279993.19</v>
      </c>
      <c r="I62" s="6">
        <v>0</v>
      </c>
      <c r="J62" s="6">
        <v>0</v>
      </c>
      <c r="K62" s="5">
        <f t="shared" si="14"/>
        <v>279993.19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117337.21</v>
      </c>
      <c r="J64" s="6">
        <v>0</v>
      </c>
      <c r="K64" s="5">
        <f t="shared" si="14"/>
        <v>117337.21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224753.77</v>
      </c>
      <c r="J65" s="6">
        <v>0</v>
      </c>
      <c r="K65" s="5">
        <f t="shared" si="14"/>
        <v>224753.77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90718.42</v>
      </c>
      <c r="K66" s="5">
        <f t="shared" si="14"/>
        <v>90718.42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2021-10-18T19:17:56Z</dcterms:modified>
  <cp:category/>
  <cp:version/>
  <cp:contentType/>
  <cp:contentStatus/>
</cp:coreProperties>
</file>