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<sst xmlns="http://schemas.openxmlformats.org/spreadsheetml/2006/main" count="75" uniqueCount="74">
  <si>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</si>
  <si>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</si>
  <si>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</si>
  <si>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</si>
  <si>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</si>
  <si>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</si>
  <si>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</si>
  <si>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</si>
  <si>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</si>
  <si>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</si>
  <si>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</si>
  <si>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</si>
  <si>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</si>
  <si>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</si>
  <si>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</si>
  <si>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</si>
  <si>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</si>
  <si>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</si>
  <si>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</si>
  <si>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</si>
  <si>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</si>
  <si>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</si>
  <si>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</si>
  <si>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</si>
  <si>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</si>
  <si>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</si>
  <si>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</si>
  <si>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</si>
  <si>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</si>
  <si>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</si>
  <si>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</si>
  <si>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</si>
  <si>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</si>
  <si>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</si>
  <si>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</si>
  <si>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</si>
  <si>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</si>
  <si>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</si>
  <si>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</si>
  <si>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</si>
  <si>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</si>
  <si>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</si>
  <si>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</si>
  <si>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</si>
  <si>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</si>
  <si>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</si>
  <si>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</si>
  <si>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</si>
  <si>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</si>
  <si>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</si>
  <si>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</si>
  <si>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</si>
  <si>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</si>
  <si>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</si>
  <si>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</si>
  <si>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</si>
  <si>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</si>
  <si>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</si>
  <si>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</si>
  <si>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</si>
  <si>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</si>
  <si>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</si>
  <si>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</si>
  <si>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</si>
  <si>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</si>
  <si>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</si>
  <si>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</si>
  <si>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</si>
  <si>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</si>
  <si>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</si>
  <si>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</si>
  <si>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</si>
  <si>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09/10/21 - VENCIMENTO 18/10/21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</si>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</sst>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156102</v>
      </c>
      <c r="C7" s="47">
        <f t="shared" si="0"/>
        <v>131659</v>
      </c>
      <c r="D7" s="47">
        <f t="shared" si="0"/>
        <v>184502</v>
      </c>
      <c r="E7" s="47">
        <f t="shared" si="0"/>
        <v>88846</v>
      </c>
      <c r="F7" s="47">
        <f t="shared" si="0"/>
        <v>118570</v>
      </c>
      <c r="G7" s="47">
        <f t="shared" si="0"/>
        <v>134821</v>
      </c>
      <c r="H7" s="47">
        <f t="shared" si="0"/>
        <v>159259</v>
      </c>
      <c r="I7" s="47">
        <f t="shared" si="0"/>
        <v>187526</v>
      </c>
      <c r="J7" s="47">
        <f t="shared" si="0"/>
        <v>42228</v>
      </c>
      <c r="K7" s="47">
        <f t="shared" si="0"/>
        <v>1203513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13639</v>
      </c>
      <c r="C8" s="45">
        <f t="shared" si="1"/>
        <v>14851</v>
      </c>
      <c r="D8" s="45">
        <f t="shared" si="1"/>
        <v>16460</v>
      </c>
      <c r="E8" s="45">
        <f t="shared" si="1"/>
        <v>8906</v>
      </c>
      <c r="F8" s="45">
        <f t="shared" si="1"/>
        <v>9857</v>
      </c>
      <c r="G8" s="45">
        <f t="shared" si="1"/>
        <v>6836</v>
      </c>
      <c r="H8" s="45">
        <f t="shared" si="1"/>
        <v>6819</v>
      </c>
      <c r="I8" s="45">
        <f t="shared" si="1"/>
        <v>14001</v>
      </c>
      <c r="J8" s="45">
        <f t="shared" si="1"/>
        <v>1631</v>
      </c>
      <c r="K8" s="38">
        <f>SUM(B8:J8)</f>
        <v>93000</v>
      </c>
      <c r="L8"/>
      <c r="M8"/>
      <c r="N8"/>
    </row>
    <row r="9" spans="1:14" ht="16.5" customHeight="1">
      <c r="A9" s="22" t="s">
        <v>35</v>
      </c>
      <c r="B9" s="45">
        <v>13626</v>
      </c>
      <c r="C9" s="45">
        <v>14849</v>
      </c>
      <c r="D9" s="45">
        <v>16457</v>
      </c>
      <c r="E9" s="45">
        <v>8879</v>
      </c>
      <c r="F9" s="45">
        <v>9847</v>
      </c>
      <c r="G9" s="45">
        <v>6836</v>
      </c>
      <c r="H9" s="45">
        <v>6819</v>
      </c>
      <c r="I9" s="45">
        <v>13959</v>
      </c>
      <c r="J9" s="45">
        <v>1631</v>
      </c>
      <c r="K9" s="38">
        <f>SUM(B9:J9)</f>
        <v>92903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2</v>
      </c>
      <c r="D10" s="45">
        <v>3</v>
      </c>
      <c r="E10" s="45">
        <v>27</v>
      </c>
      <c r="F10" s="45">
        <v>10</v>
      </c>
      <c r="G10" s="45">
        <v>0</v>
      </c>
      <c r="H10" s="45">
        <v>0</v>
      </c>
      <c r="I10" s="45">
        <v>42</v>
      </c>
      <c r="J10" s="45">
        <v>0</v>
      </c>
      <c r="K10" s="38">
        <f>SUM(B10:J10)</f>
        <v>97</v>
      </c>
      <c r="L10"/>
      <c r="M10"/>
      <c r="N10"/>
    </row>
    <row r="11" spans="1:14" ht="16.5" customHeight="1">
      <c r="A11" s="44" t="s">
        <v>33</v>
      </c>
      <c r="B11" s="43">
        <v>142463</v>
      </c>
      <c r="C11" s="43">
        <v>116808</v>
      </c>
      <c r="D11" s="43">
        <v>168042</v>
      </c>
      <c r="E11" s="43">
        <v>79940</v>
      </c>
      <c r="F11" s="43">
        <v>108713</v>
      </c>
      <c r="G11" s="43">
        <v>127985</v>
      </c>
      <c r="H11" s="43">
        <v>152440</v>
      </c>
      <c r="I11" s="43">
        <v>173525</v>
      </c>
      <c r="J11" s="43">
        <v>40597</v>
      </c>
      <c r="K11" s="38">
        <f>SUM(B11:J11)</f>
        <v>1110513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1.287965826000274</v>
      </c>
      <c r="C15" s="39">
        <v>1.341684048401733</v>
      </c>
      <c r="D15" s="39">
        <v>1.105622921095631</v>
      </c>
      <c r="E15" s="39">
        <v>1.374120099276845</v>
      </c>
      <c r="F15" s="39">
        <v>1.187231549222418</v>
      </c>
      <c r="G15" s="39">
        <v>1.167094160727214</v>
      </c>
      <c r="H15" s="39">
        <v>1.137480469307563</v>
      </c>
      <c r="I15" s="39">
        <v>1.182042920253097</v>
      </c>
      <c r="J15" s="39">
        <v>1.226170253680937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703530.95</v>
      </c>
      <c r="C17" s="36">
        <f aca="true" t="shared" si="2" ref="C17:J17">C18+C19+C20+C21+C22+C23+C24</f>
        <v>687445.09</v>
      </c>
      <c r="D17" s="36">
        <f t="shared" si="2"/>
        <v>865639.1799999999</v>
      </c>
      <c r="E17" s="36">
        <f t="shared" si="2"/>
        <v>457714.24</v>
      </c>
      <c r="F17" s="36">
        <f t="shared" si="2"/>
        <v>554296.03</v>
      </c>
      <c r="G17" s="36">
        <f t="shared" si="2"/>
        <v>620313.2399999999</v>
      </c>
      <c r="H17" s="36">
        <f t="shared" si="2"/>
        <v>577186.4199999999</v>
      </c>
      <c r="I17" s="36">
        <f t="shared" si="2"/>
        <v>719081.73</v>
      </c>
      <c r="J17" s="36">
        <f t="shared" si="2"/>
        <v>190266.43000000002</v>
      </c>
      <c r="K17" s="36">
        <f aca="true" t="shared" si="3" ref="K17:K24">SUM(B17:J17)</f>
        <v>5375473.3100000005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531839.51</v>
      </c>
      <c r="C18" s="30">
        <f t="shared" si="4"/>
        <v>492799.64</v>
      </c>
      <c r="D18" s="30">
        <f t="shared" si="4"/>
        <v>765554.15</v>
      </c>
      <c r="E18" s="30">
        <f t="shared" si="4"/>
        <v>320520.83</v>
      </c>
      <c r="F18" s="30">
        <f t="shared" si="4"/>
        <v>452664.69</v>
      </c>
      <c r="G18" s="30">
        <f t="shared" si="4"/>
        <v>519910.22</v>
      </c>
      <c r="H18" s="30">
        <f t="shared" si="4"/>
        <v>489004.76</v>
      </c>
      <c r="I18" s="30">
        <f t="shared" si="4"/>
        <v>581630.64</v>
      </c>
      <c r="J18" s="30">
        <f t="shared" si="4"/>
        <v>148203.39</v>
      </c>
      <c r="K18" s="30">
        <f t="shared" si="3"/>
        <v>4302127.83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153151.6</v>
      </c>
      <c r="C19" s="30">
        <f t="shared" si="5"/>
        <v>168381.78</v>
      </c>
      <c r="D19" s="30">
        <f t="shared" si="5"/>
        <v>80860.07</v>
      </c>
      <c r="E19" s="30">
        <f t="shared" si="5"/>
        <v>119913.28</v>
      </c>
      <c r="F19" s="30">
        <f t="shared" si="5"/>
        <v>84753.11</v>
      </c>
      <c r="G19" s="30">
        <f t="shared" si="5"/>
        <v>86873.96</v>
      </c>
      <c r="H19" s="30">
        <f t="shared" si="5"/>
        <v>67228.6</v>
      </c>
      <c r="I19" s="30">
        <f t="shared" si="5"/>
        <v>105881.74</v>
      </c>
      <c r="J19" s="30">
        <f t="shared" si="5"/>
        <v>33519.2</v>
      </c>
      <c r="K19" s="30">
        <f t="shared" si="3"/>
        <v>900563.3399999999</v>
      </c>
      <c r="L19"/>
      <c r="M19"/>
      <c r="N19"/>
    </row>
    <row r="20" spans="1:14" ht="16.5" customHeight="1">
      <c r="A20" s="18" t="s">
        <v>28</v>
      </c>
      <c r="B20" s="30">
        <v>17198.61</v>
      </c>
      <c r="C20" s="30">
        <v>23581.21</v>
      </c>
      <c r="D20" s="30">
        <v>15201.27</v>
      </c>
      <c r="E20" s="30">
        <v>14597.67</v>
      </c>
      <c r="F20" s="30">
        <v>15537</v>
      </c>
      <c r="G20" s="30">
        <v>12187.83</v>
      </c>
      <c r="H20" s="30">
        <v>18270.6</v>
      </c>
      <c r="I20" s="30">
        <v>28886.89</v>
      </c>
      <c r="J20" s="30">
        <v>7202.61</v>
      </c>
      <c r="K20" s="30">
        <f t="shared" si="3"/>
        <v>152663.69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-65012.92</v>
      </c>
      <c r="C27" s="30">
        <f t="shared" si="6"/>
        <v>-70287.63</v>
      </c>
      <c r="D27" s="30">
        <f t="shared" si="6"/>
        <v>-97137.37</v>
      </c>
      <c r="E27" s="30">
        <f t="shared" si="6"/>
        <v>-42358.31</v>
      </c>
      <c r="F27" s="30">
        <f t="shared" si="6"/>
        <v>-47320.37</v>
      </c>
      <c r="G27" s="30">
        <f t="shared" si="6"/>
        <v>-34540.55</v>
      </c>
      <c r="H27" s="30">
        <f t="shared" si="6"/>
        <v>-34156.909999999996</v>
      </c>
      <c r="I27" s="30">
        <f t="shared" si="6"/>
        <v>-66595.27</v>
      </c>
      <c r="J27" s="30">
        <f t="shared" si="6"/>
        <v>-13904.86</v>
      </c>
      <c r="K27" s="30">
        <f aca="true" t="shared" si="7" ref="K27:K35">SUM(B27:J27)</f>
        <v>-471314.18999999994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-59954.4</v>
      </c>
      <c r="C28" s="30">
        <f t="shared" si="8"/>
        <v>-65335.6</v>
      </c>
      <c r="D28" s="30">
        <f t="shared" si="8"/>
        <v>-72410.8</v>
      </c>
      <c r="E28" s="30">
        <f t="shared" si="8"/>
        <v>-39067.6</v>
      </c>
      <c r="F28" s="30">
        <f t="shared" si="8"/>
        <v>-43326.8</v>
      </c>
      <c r="G28" s="30">
        <f t="shared" si="8"/>
        <v>-30078.4</v>
      </c>
      <c r="H28" s="30">
        <f t="shared" si="8"/>
        <v>-30003.6</v>
      </c>
      <c r="I28" s="30">
        <f t="shared" si="8"/>
        <v>-61419.6</v>
      </c>
      <c r="J28" s="30">
        <f t="shared" si="8"/>
        <v>-7176.4</v>
      </c>
      <c r="K28" s="30">
        <f t="shared" si="7"/>
        <v>-408773.2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-59954.4</v>
      </c>
      <c r="C29" s="30">
        <f aca="true" t="shared" si="9" ref="C29:J29">-ROUND((C9)*$E$3,2)</f>
        <v>-65335.6</v>
      </c>
      <c r="D29" s="30">
        <f t="shared" si="9"/>
        <v>-72410.8</v>
      </c>
      <c r="E29" s="30">
        <f t="shared" si="9"/>
        <v>-39067.6</v>
      </c>
      <c r="F29" s="30">
        <f t="shared" si="9"/>
        <v>-43326.8</v>
      </c>
      <c r="G29" s="30">
        <f t="shared" si="9"/>
        <v>-30078.4</v>
      </c>
      <c r="H29" s="30">
        <f t="shared" si="9"/>
        <v>-30003.6</v>
      </c>
      <c r="I29" s="30">
        <f t="shared" si="9"/>
        <v>-61419.6</v>
      </c>
      <c r="J29" s="30">
        <f t="shared" si="9"/>
        <v>-7176.4</v>
      </c>
      <c r="K29" s="30">
        <f t="shared" si="7"/>
        <v>-408773.2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-5058.5199999999995</v>
      </c>
      <c r="C33" s="27">
        <f aca="true" t="shared" si="10" ref="C33:J33">SUM(C34:C44)</f>
        <v>-4952.03</v>
      </c>
      <c r="D33" s="27">
        <f t="shared" si="10"/>
        <v>-24726.57</v>
      </c>
      <c r="E33" s="27">
        <f t="shared" si="10"/>
        <v>-3290.71</v>
      </c>
      <c r="F33" s="27">
        <f t="shared" si="10"/>
        <v>-3993.5700000000006</v>
      </c>
      <c r="G33" s="27">
        <f t="shared" si="10"/>
        <v>-4462.15</v>
      </c>
      <c r="H33" s="27">
        <f t="shared" si="10"/>
        <v>-4153.3099999999995</v>
      </c>
      <c r="I33" s="27">
        <f t="shared" si="10"/>
        <v>-5175.67</v>
      </c>
      <c r="J33" s="27">
        <f t="shared" si="10"/>
        <v>-6728.46</v>
      </c>
      <c r="K33" s="30">
        <f t="shared" si="7"/>
        <v>-62540.98999999999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-6160.82</v>
      </c>
      <c r="C43" s="27">
        <v>-6031.12</v>
      </c>
      <c r="D43" s="27">
        <v>-7587.54</v>
      </c>
      <c r="E43" s="27">
        <v>-4007.78</v>
      </c>
      <c r="F43" s="27">
        <v>-4863.81</v>
      </c>
      <c r="G43" s="27">
        <v>-5434.49</v>
      </c>
      <c r="H43" s="27">
        <v>-5058.36</v>
      </c>
      <c r="I43" s="27">
        <v>-6303.5</v>
      </c>
      <c r="J43" s="27">
        <v>-1673.15</v>
      </c>
      <c r="K43" s="27">
        <f>SUM(B43:J43)</f>
        <v>-47120.57</v>
      </c>
      <c r="L43" s="24"/>
      <c r="M43"/>
      <c r="N43"/>
    </row>
    <row r="44" spans="1:14" s="23" customFormat="1" ht="16.5" customHeight="1">
      <c r="A44" s="25" t="s">
        <v>73</v>
      </c>
      <c r="B44" s="27">
        <v>1102.3</v>
      </c>
      <c r="C44" s="27">
        <v>1079.09</v>
      </c>
      <c r="D44" s="27">
        <v>1357.57</v>
      </c>
      <c r="E44" s="27">
        <v>717.07</v>
      </c>
      <c r="F44" s="27">
        <v>870.24</v>
      </c>
      <c r="G44" s="27">
        <v>972.34</v>
      </c>
      <c r="H44" s="27">
        <v>905.05</v>
      </c>
      <c r="I44" s="27">
        <v>1127.83</v>
      </c>
      <c r="J44" s="27">
        <v>299.36</v>
      </c>
      <c r="K44" s="27">
        <f>SUM(B44:J44)</f>
        <v>8430.85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638518.0299999999</v>
      </c>
      <c r="C48" s="27">
        <f aca="true" t="shared" si="11" ref="C48:J48">IF(C17+C27+C49&lt;0,0,C17+C27+C49)</f>
        <v>617157.46</v>
      </c>
      <c r="D48" s="27">
        <f t="shared" si="11"/>
        <v>768501.8099999999</v>
      </c>
      <c r="E48" s="27">
        <f t="shared" si="11"/>
        <v>415355.93</v>
      </c>
      <c r="F48" s="27">
        <f t="shared" si="11"/>
        <v>506975.66000000003</v>
      </c>
      <c r="G48" s="27">
        <f t="shared" si="11"/>
        <v>585772.6899999998</v>
      </c>
      <c r="H48" s="27">
        <f t="shared" si="11"/>
        <v>543029.5099999999</v>
      </c>
      <c r="I48" s="27">
        <f t="shared" si="11"/>
        <v>652486.46</v>
      </c>
      <c r="J48" s="27">
        <f t="shared" si="11"/>
        <v>176361.57</v>
      </c>
      <c r="K48" s="20">
        <f>SUM(B48:J48)</f>
        <v>4904159.12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638518.04</v>
      </c>
      <c r="C54" s="10">
        <f t="shared" si="13"/>
        <v>617157.45</v>
      </c>
      <c r="D54" s="10">
        <f t="shared" si="13"/>
        <v>768501.8</v>
      </c>
      <c r="E54" s="10">
        <f t="shared" si="13"/>
        <v>415355.93</v>
      </c>
      <c r="F54" s="10">
        <f t="shared" si="13"/>
        <v>506975.66</v>
      </c>
      <c r="G54" s="10">
        <f t="shared" si="13"/>
        <v>585772.7</v>
      </c>
      <c r="H54" s="10">
        <f t="shared" si="13"/>
        <v>543029.52</v>
      </c>
      <c r="I54" s="10">
        <f>SUM(I55:I67)</f>
        <v>652486.46</v>
      </c>
      <c r="J54" s="10">
        <f t="shared" si="13"/>
        <v>176361.57</v>
      </c>
      <c r="K54" s="5">
        <f>SUM(K55:K67)</f>
        <v>4904159.13</v>
      </c>
      <c r="L54" s="9"/>
    </row>
    <row r="55" spans="1:11" ht="16.5" customHeight="1">
      <c r="A55" s="7" t="s">
        <v>60</v>
      </c>
      <c r="B55" s="8">
        <v>557809.36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557809.36</v>
      </c>
    </row>
    <row r="56" spans="1:11" ht="16.5" customHeight="1">
      <c r="A56" s="7" t="s">
        <v>61</v>
      </c>
      <c r="B56" s="8">
        <v>80708.68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80708.68</v>
      </c>
    </row>
    <row r="57" spans="1:11" ht="16.5" customHeight="1">
      <c r="A57" s="7" t="s">
        <v>4</v>
      </c>
      <c r="B57" s="6">
        <v>0</v>
      </c>
      <c r="C57" s="8">
        <v>617157.45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617157.45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768501.8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768501.8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415355.93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415355.93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506975.66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506975.66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585772.7</v>
      </c>
      <c r="H61" s="6">
        <v>0</v>
      </c>
      <c r="I61" s="6">
        <v>0</v>
      </c>
      <c r="J61" s="6">
        <v>0</v>
      </c>
      <c r="K61" s="5">
        <f t="shared" si="14"/>
        <v>585772.7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543029.52</v>
      </c>
      <c r="I62" s="6">
        <v>0</v>
      </c>
      <c r="J62" s="6">
        <v>0</v>
      </c>
      <c r="K62" s="5">
        <f t="shared" si="14"/>
        <v>543029.52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237309.33</v>
      </c>
      <c r="J64" s="6">
        <v>0</v>
      </c>
      <c r="K64" s="5">
        <f t="shared" si="14"/>
        <v>237309.33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415177.13</v>
      </c>
      <c r="J65" s="6">
        <v>0</v>
      </c>
      <c r="K65" s="5">
        <f t="shared" si="14"/>
        <v>415177.13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176361.57</v>
      </c>
      <c r="K66" s="5">
        <f t="shared" si="14"/>
        <v>176361.57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2021-10-18T19:16:14Z</dcterms:modified>
  <cp:category/>
  <cp:version/>
  <cp:contentType/>
  <cp:contentStatus/>
</cp:coreProperties>
</file>