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<sst xmlns="http://schemas.openxmlformats.org/spreadsheetml/2006/main" count="75" uniqueCount="74">
  <si>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</si>
  <si>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</si>
  <si>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</si>
  <si>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</si>
  <si>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</si>
  <si>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</si>
  <si>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</si>
  <si>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</si>
  <si>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</si>
  <si>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</si>
  <si>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</si>
  <si>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</si>
  <si>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</si>
  <si>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</si>
  <si>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</si>
  <si>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</si>
  <si>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</si>
  <si>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</si>
  <si>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</si>
  <si>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</si>
  <si>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</si>
  <si>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</si>
  <si>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</si>
  <si>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</si>
  <si>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</si>
  <si>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</si>
  <si>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</si>
  <si>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</si>
  <si>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</si>
  <si>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</si>
  <si>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</si>
  <si>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</si>
  <si>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</si>
  <si>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</si>
  <si>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</si>
  <si>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</si>
  <si>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</si>
  <si>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</si>
  <si>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</si>
  <si>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</si>
  <si>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</si>
  <si>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</si>
  <si>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</si>
  <si>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</si>
  <si>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</si>
  <si>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</si>
  <si>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</si>
  <si>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</si>
  <si>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</si>
  <si>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</si>
  <si>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</si>
  <si>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</si>
  <si>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</si>
  <si>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</si>
  <si>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</si>
  <si>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</si>
  <si>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</si>
  <si>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</si>
  <si>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</si>
  <si>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</si>
  <si>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</si>
  <si>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</si>
  <si>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</si>
  <si>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</si>
  <si>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</si>
  <si>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</si>
  <si>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</si>
  <si>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</si>
  <si>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</si>
  <si>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</si>
  <si>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</si>
  <si>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</si>
  <si>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08/10/21 - VENCIMENTO 18/10/21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</si>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</sst>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289649</v>
      </c>
      <c r="C7" s="47">
        <f t="shared" si="0"/>
        <v>243023</v>
      </c>
      <c r="D7" s="47">
        <f t="shared" si="0"/>
        <v>306360</v>
      </c>
      <c r="E7" s="47">
        <f t="shared" si="0"/>
        <v>162917</v>
      </c>
      <c r="F7" s="47">
        <f t="shared" si="0"/>
        <v>200833</v>
      </c>
      <c r="G7" s="47">
        <f t="shared" si="0"/>
        <v>213276</v>
      </c>
      <c r="H7" s="47">
        <f t="shared" si="0"/>
        <v>253423</v>
      </c>
      <c r="I7" s="47">
        <f t="shared" si="0"/>
        <v>329096</v>
      </c>
      <c r="J7" s="47">
        <f t="shared" si="0"/>
        <v>99737</v>
      </c>
      <c r="K7" s="47">
        <f t="shared" si="0"/>
        <v>2098314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20886</v>
      </c>
      <c r="C8" s="45">
        <f t="shared" si="1"/>
        <v>20252</v>
      </c>
      <c r="D8" s="45">
        <f t="shared" si="1"/>
        <v>21436</v>
      </c>
      <c r="E8" s="45">
        <f t="shared" si="1"/>
        <v>12777</v>
      </c>
      <c r="F8" s="45">
        <f t="shared" si="1"/>
        <v>15098</v>
      </c>
      <c r="G8" s="45">
        <f t="shared" si="1"/>
        <v>9114</v>
      </c>
      <c r="H8" s="45">
        <f t="shared" si="1"/>
        <v>8486</v>
      </c>
      <c r="I8" s="45">
        <f t="shared" si="1"/>
        <v>21012</v>
      </c>
      <c r="J8" s="45">
        <f t="shared" si="1"/>
        <v>3661</v>
      </c>
      <c r="K8" s="38">
        <f>SUM(B8:J8)</f>
        <v>132722</v>
      </c>
      <c r="L8"/>
      <c r="M8"/>
      <c r="N8"/>
    </row>
    <row r="9" spans="1:14" ht="16.5" customHeight="1">
      <c r="A9" s="22" t="s">
        <v>35</v>
      </c>
      <c r="B9" s="45">
        <v>20845</v>
      </c>
      <c r="C9" s="45">
        <v>20243</v>
      </c>
      <c r="D9" s="45">
        <v>21433</v>
      </c>
      <c r="E9" s="45">
        <v>12748</v>
      </c>
      <c r="F9" s="45">
        <v>15090</v>
      </c>
      <c r="G9" s="45">
        <v>9113</v>
      </c>
      <c r="H9" s="45">
        <v>8486</v>
      </c>
      <c r="I9" s="45">
        <v>20937</v>
      </c>
      <c r="J9" s="45">
        <v>3661</v>
      </c>
      <c r="K9" s="38">
        <f>SUM(B9:J9)</f>
        <v>132556</v>
      </c>
      <c r="L9"/>
      <c r="M9"/>
      <c r="N9"/>
    </row>
    <row r="10" spans="1:14" ht="16.5" customHeight="1">
      <c r="A10" s="22" t="s">
        <v>34</v>
      </c>
      <c r="B10" s="45">
        <v>41</v>
      </c>
      <c r="C10" s="45">
        <v>9</v>
      </c>
      <c r="D10" s="45">
        <v>3</v>
      </c>
      <c r="E10" s="45">
        <v>29</v>
      </c>
      <c r="F10" s="45">
        <v>8</v>
      </c>
      <c r="G10" s="45">
        <v>1</v>
      </c>
      <c r="H10" s="45">
        <v>0</v>
      </c>
      <c r="I10" s="45">
        <v>75</v>
      </c>
      <c r="J10" s="45">
        <v>0</v>
      </c>
      <c r="K10" s="38">
        <f>SUM(B10:J10)</f>
        <v>166</v>
      </c>
      <c r="L10"/>
      <c r="M10"/>
      <c r="N10"/>
    </row>
    <row r="11" spans="1:14" ht="16.5" customHeight="1">
      <c r="A11" s="44" t="s">
        <v>33</v>
      </c>
      <c r="B11" s="43">
        <v>268763</v>
      </c>
      <c r="C11" s="43">
        <v>222771</v>
      </c>
      <c r="D11" s="43">
        <v>284924</v>
      </c>
      <c r="E11" s="43">
        <v>150140</v>
      </c>
      <c r="F11" s="43">
        <v>185735</v>
      </c>
      <c r="G11" s="43">
        <v>204162</v>
      </c>
      <c r="H11" s="43">
        <v>244937</v>
      </c>
      <c r="I11" s="43">
        <v>308084</v>
      </c>
      <c r="J11" s="43">
        <v>96076</v>
      </c>
      <c r="K11" s="38">
        <f>SUM(B11:J11)</f>
        <v>1965592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1.275297327772336</v>
      </c>
      <c r="C15" s="39">
        <v>1.346484375433021</v>
      </c>
      <c r="D15" s="39">
        <v>1.107403297538941</v>
      </c>
      <c r="E15" s="39">
        <v>1.449621206690517</v>
      </c>
      <c r="F15" s="39">
        <v>1.192858226627337</v>
      </c>
      <c r="G15" s="39">
        <v>1.190540251482152</v>
      </c>
      <c r="H15" s="39">
        <v>1.142662629933147</v>
      </c>
      <c r="I15" s="39">
        <v>1.186133041336994</v>
      </c>
      <c r="J15" s="39">
        <v>1.278471367630488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1290968.99</v>
      </c>
      <c r="C17" s="36">
        <f aca="true" t="shared" si="2" ref="C17:J17">C18+C19+C20+C21+C22+C23+C24</f>
        <v>1259278.13</v>
      </c>
      <c r="D17" s="36">
        <f t="shared" si="2"/>
        <v>1434782.87</v>
      </c>
      <c r="E17" s="36">
        <f t="shared" si="2"/>
        <v>876300.9899999999</v>
      </c>
      <c r="F17" s="36">
        <f t="shared" si="2"/>
        <v>937394.49</v>
      </c>
      <c r="G17" s="36">
        <f t="shared" si="2"/>
        <v>999973.1799999999</v>
      </c>
      <c r="H17" s="36">
        <f t="shared" si="2"/>
        <v>916762.6499999999</v>
      </c>
      <c r="I17" s="36">
        <f t="shared" si="2"/>
        <v>1257610.24</v>
      </c>
      <c r="J17" s="36">
        <f t="shared" si="2"/>
        <v>461053.29</v>
      </c>
      <c r="K17" s="36">
        <f aca="true" t="shared" si="3" ref="K17:K24">SUM(B17:J17)</f>
        <v>9434124.83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986834.14</v>
      </c>
      <c r="C18" s="30">
        <f t="shared" si="4"/>
        <v>909635.09</v>
      </c>
      <c r="D18" s="30">
        <f t="shared" si="4"/>
        <v>1271179.55</v>
      </c>
      <c r="E18" s="30">
        <f t="shared" si="4"/>
        <v>587739.37</v>
      </c>
      <c r="F18" s="30">
        <f t="shared" si="4"/>
        <v>766720.14</v>
      </c>
      <c r="G18" s="30">
        <f t="shared" si="4"/>
        <v>822456.24</v>
      </c>
      <c r="H18" s="30">
        <f t="shared" si="4"/>
        <v>778135.32</v>
      </c>
      <c r="I18" s="30">
        <f t="shared" si="4"/>
        <v>1020724.15</v>
      </c>
      <c r="J18" s="30">
        <f t="shared" si="4"/>
        <v>350036.98</v>
      </c>
      <c r="K18" s="30">
        <f t="shared" si="3"/>
        <v>7493460.98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271672.8</v>
      </c>
      <c r="C19" s="30">
        <f t="shared" si="5"/>
        <v>315174.35</v>
      </c>
      <c r="D19" s="30">
        <f t="shared" si="5"/>
        <v>136528.88</v>
      </c>
      <c r="E19" s="30">
        <f t="shared" si="5"/>
        <v>264260.08</v>
      </c>
      <c r="F19" s="30">
        <f t="shared" si="5"/>
        <v>147868.29</v>
      </c>
      <c r="G19" s="30">
        <f t="shared" si="5"/>
        <v>156711.02</v>
      </c>
      <c r="H19" s="30">
        <f t="shared" si="5"/>
        <v>111010.83</v>
      </c>
      <c r="I19" s="30">
        <f t="shared" si="5"/>
        <v>189990.49</v>
      </c>
      <c r="J19" s="30">
        <f t="shared" si="5"/>
        <v>97475.28</v>
      </c>
      <c r="K19" s="30">
        <f t="shared" si="3"/>
        <v>1690692.02</v>
      </c>
      <c r="L19"/>
      <c r="M19"/>
      <c r="N19"/>
    </row>
    <row r="20" spans="1:14" ht="16.5" customHeight="1">
      <c r="A20" s="18" t="s">
        <v>28</v>
      </c>
      <c r="B20" s="30">
        <v>31120.82</v>
      </c>
      <c r="C20" s="30">
        <v>31786.23</v>
      </c>
      <c r="D20" s="30">
        <v>23050.75</v>
      </c>
      <c r="E20" s="30">
        <v>21619.08</v>
      </c>
      <c r="F20" s="30">
        <v>21464.83</v>
      </c>
      <c r="G20" s="30">
        <v>19464.69</v>
      </c>
      <c r="H20" s="30">
        <v>24934.04</v>
      </c>
      <c r="I20" s="30">
        <v>44213.14</v>
      </c>
      <c r="J20" s="30">
        <v>12199.8</v>
      </c>
      <c r="K20" s="30">
        <f t="shared" si="3"/>
        <v>229853.38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-140576.46</v>
      </c>
      <c r="C27" s="30">
        <f t="shared" si="6"/>
        <v>-109350.35</v>
      </c>
      <c r="D27" s="30">
        <f t="shared" si="6"/>
        <v>-136529.9</v>
      </c>
      <c r="E27" s="30">
        <f t="shared" si="6"/>
        <v>-115528.02</v>
      </c>
      <c r="F27" s="30">
        <f t="shared" si="6"/>
        <v>-70346.98</v>
      </c>
      <c r="G27" s="30">
        <f t="shared" si="6"/>
        <v>-107463.91</v>
      </c>
      <c r="H27" s="30">
        <f t="shared" si="6"/>
        <v>-52778.85</v>
      </c>
      <c r="I27" s="30">
        <f t="shared" si="6"/>
        <v>-115495.23000000001</v>
      </c>
      <c r="J27" s="30">
        <f t="shared" si="6"/>
        <v>-28978.91</v>
      </c>
      <c r="K27" s="30">
        <f aca="true" t="shared" si="7" ref="K27:K36">SUM(B27:J27)</f>
        <v>-877048.61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-133284</v>
      </c>
      <c r="C28" s="30">
        <f t="shared" si="8"/>
        <v>-99215.68000000001</v>
      </c>
      <c r="D28" s="30">
        <f t="shared" si="8"/>
        <v>-111599.02</v>
      </c>
      <c r="E28" s="30">
        <f t="shared" si="8"/>
        <v>-111843.29000000001</v>
      </c>
      <c r="F28" s="30">
        <f t="shared" si="8"/>
        <v>-66396</v>
      </c>
      <c r="G28" s="30">
        <f t="shared" si="8"/>
        <v>-103257.35</v>
      </c>
      <c r="H28" s="30">
        <f t="shared" si="8"/>
        <v>-48923.72</v>
      </c>
      <c r="I28" s="30">
        <f t="shared" si="8"/>
        <v>-110202.41</v>
      </c>
      <c r="J28" s="30">
        <f t="shared" si="8"/>
        <v>-21686.02</v>
      </c>
      <c r="K28" s="30">
        <f t="shared" si="7"/>
        <v>-806407.49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-91718</v>
      </c>
      <c r="C29" s="30">
        <f aca="true" t="shared" si="9" ref="C29:J29">-ROUND((C9)*$E$3,2)</f>
        <v>-89069.2</v>
      </c>
      <c r="D29" s="30">
        <f t="shared" si="9"/>
        <v>-94305.2</v>
      </c>
      <c r="E29" s="30">
        <f t="shared" si="9"/>
        <v>-56091.2</v>
      </c>
      <c r="F29" s="30">
        <f t="shared" si="9"/>
        <v>-66396</v>
      </c>
      <c r="G29" s="30">
        <f t="shared" si="9"/>
        <v>-40097.2</v>
      </c>
      <c r="H29" s="30">
        <f t="shared" si="9"/>
        <v>-37338.4</v>
      </c>
      <c r="I29" s="30">
        <f t="shared" si="9"/>
        <v>-92122.8</v>
      </c>
      <c r="J29" s="30">
        <f t="shared" si="9"/>
        <v>-16108.4</v>
      </c>
      <c r="K29" s="30">
        <f t="shared" si="7"/>
        <v>-583246.4000000001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-2371.6</v>
      </c>
      <c r="C31" s="30">
        <v>-985.6</v>
      </c>
      <c r="D31" s="30">
        <v>-1447.6</v>
      </c>
      <c r="E31" s="30">
        <v>-1500.4</v>
      </c>
      <c r="F31" s="26">
        <v>0</v>
      </c>
      <c r="G31" s="30">
        <v>-1016.4</v>
      </c>
      <c r="H31" s="30">
        <v>-206.84</v>
      </c>
      <c r="I31" s="30">
        <v>-322.79</v>
      </c>
      <c r="J31" s="30">
        <v>-99.58</v>
      </c>
      <c r="K31" s="30">
        <f t="shared" si="7"/>
        <v>-7950.809999999999</v>
      </c>
      <c r="L31"/>
      <c r="M31"/>
      <c r="N31"/>
    </row>
    <row r="32" spans="1:14" ht="16.5" customHeight="1">
      <c r="A32" s="25" t="s">
        <v>21</v>
      </c>
      <c r="B32" s="30">
        <v>-39194.4</v>
      </c>
      <c r="C32" s="30">
        <v>-9160.88</v>
      </c>
      <c r="D32" s="30">
        <v>-15846.22</v>
      </c>
      <c r="E32" s="30">
        <v>-54251.69</v>
      </c>
      <c r="F32" s="26">
        <v>0</v>
      </c>
      <c r="G32" s="30">
        <v>-62143.75</v>
      </c>
      <c r="H32" s="30">
        <v>-11378.48</v>
      </c>
      <c r="I32" s="30">
        <v>-17756.82</v>
      </c>
      <c r="J32" s="30">
        <v>-5478.04</v>
      </c>
      <c r="K32" s="30">
        <f t="shared" si="7"/>
        <v>-215210.28000000003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-7292.459999999999</v>
      </c>
      <c r="C33" s="27">
        <f aca="true" t="shared" si="10" ref="C33:J33">SUM(C34:C44)</f>
        <v>-10134.67</v>
      </c>
      <c r="D33" s="27">
        <f t="shared" si="10"/>
        <v>-24930.88</v>
      </c>
      <c r="E33" s="27">
        <f t="shared" si="10"/>
        <v>-3684.73</v>
      </c>
      <c r="F33" s="27">
        <f t="shared" si="10"/>
        <v>-3950.9800000000005</v>
      </c>
      <c r="G33" s="27">
        <f t="shared" si="10"/>
        <v>-4206.56</v>
      </c>
      <c r="H33" s="27">
        <f t="shared" si="10"/>
        <v>-3855.1299999999997</v>
      </c>
      <c r="I33" s="27">
        <f t="shared" si="10"/>
        <v>-5292.82</v>
      </c>
      <c r="J33" s="27">
        <f t="shared" si="10"/>
        <v>-7292.889999999999</v>
      </c>
      <c r="K33" s="30">
        <f t="shared" si="7"/>
        <v>-70641.12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27">
        <v>-1861.2</v>
      </c>
      <c r="C36" s="27">
        <v>-4831.2</v>
      </c>
      <c r="D36" s="27">
        <v>-396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30">
        <f t="shared" si="7"/>
        <v>-7088.4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-6614.78</v>
      </c>
      <c r="C43" s="27">
        <v>-6459.14</v>
      </c>
      <c r="D43" s="27">
        <v>-7354.08</v>
      </c>
      <c r="E43" s="27">
        <v>-4487.67</v>
      </c>
      <c r="F43" s="27">
        <v>-4811.93</v>
      </c>
      <c r="G43" s="27">
        <v>-5123.21</v>
      </c>
      <c r="H43" s="27">
        <v>-4695.2</v>
      </c>
      <c r="I43" s="27">
        <v>-6446.17</v>
      </c>
      <c r="J43" s="27">
        <v>-2360.57</v>
      </c>
      <c r="K43" s="27">
        <f>SUM(B43:J43)</f>
        <v>-48352.74999999999</v>
      </c>
      <c r="L43" s="24"/>
      <c r="M43"/>
      <c r="N43"/>
    </row>
    <row r="44" spans="1:14" s="23" customFormat="1" ht="16.5" customHeight="1">
      <c r="A44" s="25" t="s">
        <v>73</v>
      </c>
      <c r="B44" s="27">
        <v>1183.52</v>
      </c>
      <c r="C44" s="27">
        <v>1155.67</v>
      </c>
      <c r="D44" s="27">
        <v>1315.8</v>
      </c>
      <c r="E44" s="27">
        <v>802.94</v>
      </c>
      <c r="F44" s="27">
        <v>860.95</v>
      </c>
      <c r="G44" s="27">
        <v>916.65</v>
      </c>
      <c r="H44" s="27">
        <v>840.07</v>
      </c>
      <c r="I44" s="27">
        <v>1153.35</v>
      </c>
      <c r="J44" s="27">
        <v>422.35</v>
      </c>
      <c r="K44" s="27">
        <f>SUM(B44:J44)</f>
        <v>8651.3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1150392.53</v>
      </c>
      <c r="C48" s="27">
        <f aca="true" t="shared" si="11" ref="C48:J48">IF(C17+C27+C49&lt;0,0,C17+C27+C49)</f>
        <v>1149927.7799999998</v>
      </c>
      <c r="D48" s="27">
        <f t="shared" si="11"/>
        <v>1298252.9700000002</v>
      </c>
      <c r="E48" s="27">
        <f t="shared" si="11"/>
        <v>760772.9699999999</v>
      </c>
      <c r="F48" s="27">
        <f t="shared" si="11"/>
        <v>867047.51</v>
      </c>
      <c r="G48" s="27">
        <f t="shared" si="11"/>
        <v>892509.2699999999</v>
      </c>
      <c r="H48" s="27">
        <f t="shared" si="11"/>
        <v>863983.7999999999</v>
      </c>
      <c r="I48" s="27">
        <f t="shared" si="11"/>
        <v>1142115.01</v>
      </c>
      <c r="J48" s="27">
        <f t="shared" si="11"/>
        <v>432074.38</v>
      </c>
      <c r="K48" s="20">
        <f>SUM(B48:J48)</f>
        <v>8557076.219999999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1150392.54</v>
      </c>
      <c r="C54" s="10">
        <f t="shared" si="13"/>
        <v>1149927.77</v>
      </c>
      <c r="D54" s="10">
        <f t="shared" si="13"/>
        <v>1298252.97</v>
      </c>
      <c r="E54" s="10">
        <f t="shared" si="13"/>
        <v>760772.98</v>
      </c>
      <c r="F54" s="10">
        <f t="shared" si="13"/>
        <v>867047.51</v>
      </c>
      <c r="G54" s="10">
        <f t="shared" si="13"/>
        <v>892509.27</v>
      </c>
      <c r="H54" s="10">
        <f t="shared" si="13"/>
        <v>863983.8</v>
      </c>
      <c r="I54" s="10">
        <f>SUM(I55:I67)</f>
        <v>1142115.01</v>
      </c>
      <c r="J54" s="10">
        <f t="shared" si="13"/>
        <v>432074.38</v>
      </c>
      <c r="K54" s="5">
        <f>SUM(K55:K67)</f>
        <v>8557076.229999999</v>
      </c>
      <c r="L54" s="9"/>
    </row>
    <row r="55" spans="1:11" ht="16.5" customHeight="1">
      <c r="A55" s="7" t="s">
        <v>60</v>
      </c>
      <c r="B55" s="8">
        <v>1006823.55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1006823.55</v>
      </c>
    </row>
    <row r="56" spans="1:11" ht="16.5" customHeight="1">
      <c r="A56" s="7" t="s">
        <v>61</v>
      </c>
      <c r="B56" s="8">
        <v>143568.99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143568.99</v>
      </c>
    </row>
    <row r="57" spans="1:11" ht="16.5" customHeight="1">
      <c r="A57" s="7" t="s">
        <v>4</v>
      </c>
      <c r="B57" s="6">
        <v>0</v>
      </c>
      <c r="C57" s="8">
        <v>1149927.77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1149927.77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1298252.97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1298252.97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760772.98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760772.98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867047.51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867047.51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892509.27</v>
      </c>
      <c r="H61" s="6">
        <v>0</v>
      </c>
      <c r="I61" s="6">
        <v>0</v>
      </c>
      <c r="J61" s="6">
        <v>0</v>
      </c>
      <c r="K61" s="5">
        <f t="shared" si="14"/>
        <v>892509.27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863983.8</v>
      </c>
      <c r="I62" s="6">
        <v>0</v>
      </c>
      <c r="J62" s="6">
        <v>0</v>
      </c>
      <c r="K62" s="5">
        <f t="shared" si="14"/>
        <v>863983.8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414587.75</v>
      </c>
      <c r="J64" s="6">
        <v>0</v>
      </c>
      <c r="K64" s="5">
        <f t="shared" si="14"/>
        <v>414587.75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727527.26</v>
      </c>
      <c r="J65" s="6">
        <v>0</v>
      </c>
      <c r="K65" s="5">
        <f t="shared" si="14"/>
        <v>727527.26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432074.38</v>
      </c>
      <c r="K66" s="5">
        <f t="shared" si="14"/>
        <v>432074.38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2021-10-18T19:14:40Z</dcterms:modified>
  <cp:category/>
  <cp:version/>
  <cp:contentType/>
  <cp:contentStatus/>
</cp:coreProperties>
</file>