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'!$A$1:$K$67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<sst xmlns="http://schemas.openxmlformats.org/spreadsheetml/2006/main" count="75" uniqueCount="74">
  <si>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</si>
  <si>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</si>
  <si>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</si>
  <si>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</si>
  <si>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</si>
  <si>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</si>
  <si>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</si>
  <si>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</si>
  <si>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</si>
  <si>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</si>
  <si>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</si>
  <si>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</si>
  <si>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</si>
  <si>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</si>
  <si>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</si>
  <si>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</si>
  <si>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</si>
  <si>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</si>
  <si>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</si>
  <si>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</si>
  <si>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</si>
  <si>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</si>
  <si>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</si>
  <si>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</si>
  <si>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</si>
  <si>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</si>
  <si>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</si>
  <si>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</si>
  <si>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</si>
  <si>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</si>
  <si>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</si>
  <si>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</si>
  <si>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</si>
  <si>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</si>
  <si>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</si>
  <si>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</si>
  <si>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</si>
  <si>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</si>
  <si>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</si>
  <si>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</si>
  <si>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</si>
  <si>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</si>
  <si>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</si>
  <si>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</si>
  <si>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</si>
  <si>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</si>
  <si>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</si>
  <si>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</si>
  <si>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</si>
  <si>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</si>
  <si>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</si>
  <si>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</si>
  <si>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</si>
  <si>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</si>
  <si>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</si>
  <si>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</si>
  <si>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</si>
  <si>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</si>
  <si>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</si>
  <si>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</si>
  <si>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</si>
  <si>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</si>
  <si>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</si>
  <si>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</si>
  <si>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</si>
  <si>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</si>
  <si>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</si>
  <si>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</si>
  <si>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</si>
  <si>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</si>
  <si>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</si>
  <si>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</si>
  <si>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07/10/21 - VENCIMENTO 15/10/21</t>
  </si>
  <si>
    <t>5.2.11. Amortização dos Investimentos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</si>
</sst>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287324</v>
      </c>
      <c r="C7" s="47">
        <f t="shared" si="0"/>
        <v>242929</v>
      </c>
      <c r="D7" s="47">
        <f t="shared" si="0"/>
        <v>304879</v>
      </c>
      <c r="E7" s="47">
        <f t="shared" si="0"/>
        <v>163102</v>
      </c>
      <c r="F7" s="47">
        <f t="shared" si="0"/>
        <v>200585</v>
      </c>
      <c r="G7" s="47">
        <f t="shared" si="0"/>
        <v>211631</v>
      </c>
      <c r="H7" s="47">
        <f t="shared" si="0"/>
        <v>251356</v>
      </c>
      <c r="I7" s="47">
        <f t="shared" si="0"/>
        <v>327298</v>
      </c>
      <c r="J7" s="47">
        <f t="shared" si="0"/>
        <v>101412</v>
      </c>
      <c r="K7" s="47">
        <f t="shared" si="0"/>
        <v>2090516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19721</v>
      </c>
      <c r="C8" s="45">
        <f t="shared" si="1"/>
        <v>19484</v>
      </c>
      <c r="D8" s="45">
        <f t="shared" si="1"/>
        <v>20075</v>
      </c>
      <c r="E8" s="45">
        <f t="shared" si="1"/>
        <v>12512</v>
      </c>
      <c r="F8" s="45">
        <f t="shared" si="1"/>
        <v>14790</v>
      </c>
      <c r="G8" s="45">
        <f t="shared" si="1"/>
        <v>8375</v>
      </c>
      <c r="H8" s="45">
        <f t="shared" si="1"/>
        <v>7898</v>
      </c>
      <c r="I8" s="45">
        <f t="shared" si="1"/>
        <v>20000</v>
      </c>
      <c r="J8" s="45">
        <f t="shared" si="1"/>
        <v>3685</v>
      </c>
      <c r="K8" s="38">
        <f>SUM(B8:J8)</f>
        <v>126540</v>
      </c>
      <c r="L8"/>
      <c r="M8"/>
      <c r="N8"/>
    </row>
    <row r="9" spans="1:14" ht="16.5" customHeight="1">
      <c r="A9" s="22" t="s">
        <v>35</v>
      </c>
      <c r="B9" s="45">
        <v>19689</v>
      </c>
      <c r="C9" s="45">
        <v>19477</v>
      </c>
      <c r="D9" s="45">
        <v>20071</v>
      </c>
      <c r="E9" s="45">
        <v>12482</v>
      </c>
      <c r="F9" s="45">
        <v>14772</v>
      </c>
      <c r="G9" s="45">
        <v>8374</v>
      </c>
      <c r="H9" s="45">
        <v>7898</v>
      </c>
      <c r="I9" s="45">
        <v>19939</v>
      </c>
      <c r="J9" s="45">
        <v>3685</v>
      </c>
      <c r="K9" s="38">
        <f>SUM(B9:J9)</f>
        <v>126387</v>
      </c>
      <c r="L9"/>
      <c r="M9"/>
      <c r="N9"/>
    </row>
    <row r="10" spans="1:14" ht="16.5" customHeight="1">
      <c r="A10" s="22" t="s">
        <v>34</v>
      </c>
      <c r="B10" s="45">
        <v>32</v>
      </c>
      <c r="C10" s="45">
        <v>7</v>
      </c>
      <c r="D10" s="45">
        <v>4</v>
      </c>
      <c r="E10" s="45">
        <v>30</v>
      </c>
      <c r="F10" s="45">
        <v>18</v>
      </c>
      <c r="G10" s="45">
        <v>1</v>
      </c>
      <c r="H10" s="45">
        <v>0</v>
      </c>
      <c r="I10" s="45">
        <v>61</v>
      </c>
      <c r="J10" s="45">
        <v>0</v>
      </c>
      <c r="K10" s="38">
        <f>SUM(B10:J10)</f>
        <v>153</v>
      </c>
      <c r="L10"/>
      <c r="M10"/>
      <c r="N10"/>
    </row>
    <row r="11" spans="1:14" ht="16.5" customHeight="1">
      <c r="A11" s="44" t="s">
        <v>33</v>
      </c>
      <c r="B11" s="43">
        <v>267603</v>
      </c>
      <c r="C11" s="43">
        <v>223445</v>
      </c>
      <c r="D11" s="43">
        <v>284804</v>
      </c>
      <c r="E11" s="43">
        <v>150590</v>
      </c>
      <c r="F11" s="43">
        <v>185795</v>
      </c>
      <c r="G11" s="43">
        <v>203256</v>
      </c>
      <c r="H11" s="43">
        <v>243458</v>
      </c>
      <c r="I11" s="43">
        <v>307298</v>
      </c>
      <c r="J11" s="43">
        <v>97727</v>
      </c>
      <c r="K11" s="38">
        <f>SUM(B11:J11)</f>
        <v>1963976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3.407</v>
      </c>
      <c r="C13" s="42">
        <v>3.743</v>
      </c>
      <c r="D13" s="42">
        <v>4.1493</v>
      </c>
      <c r="E13" s="42">
        <v>3.6076</v>
      </c>
      <c r="F13" s="42">
        <v>3.8177</v>
      </c>
      <c r="G13" s="42">
        <v>3.8563</v>
      </c>
      <c r="H13" s="42">
        <v>3.0705</v>
      </c>
      <c r="I13" s="42">
        <v>3.1016</v>
      </c>
      <c r="J13" s="42">
        <v>3.5096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1.288773996718349</v>
      </c>
      <c r="C15" s="39">
        <v>1.345259831399564</v>
      </c>
      <c r="D15" s="39">
        <v>1.12170402074174</v>
      </c>
      <c r="E15" s="39">
        <v>1.444277602852575</v>
      </c>
      <c r="F15" s="39">
        <v>1.192995468973991</v>
      </c>
      <c r="G15" s="39">
        <v>1.191412659903232</v>
      </c>
      <c r="H15" s="39">
        <v>1.147401998337235</v>
      </c>
      <c r="I15" s="39">
        <v>1.18667247269155</v>
      </c>
      <c r="J15" s="39">
        <v>1.258074384652152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1294615.51</v>
      </c>
      <c r="C17" s="36">
        <f aca="true" t="shared" si="2" ref="C17:J17">C18+C19+C20+C21+C22+C23+C24</f>
        <v>1257686.65</v>
      </c>
      <c r="D17" s="36">
        <f t="shared" si="2"/>
        <v>1445930.65</v>
      </c>
      <c r="E17" s="36">
        <f t="shared" si="2"/>
        <v>873342.08</v>
      </c>
      <c r="F17" s="36">
        <f t="shared" si="2"/>
        <v>936434.86</v>
      </c>
      <c r="G17" s="36">
        <f t="shared" si="2"/>
        <v>993698.65</v>
      </c>
      <c r="H17" s="36">
        <f t="shared" si="2"/>
        <v>913639.54</v>
      </c>
      <c r="I17" s="36">
        <f t="shared" si="2"/>
        <v>1251524.58</v>
      </c>
      <c r="J17" s="36">
        <f t="shared" si="2"/>
        <v>461267.98</v>
      </c>
      <c r="K17" s="36">
        <f aca="true" t="shared" si="3" ref="K17:K24">SUM(B17:J17)</f>
        <v>9428140.5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978912.87</v>
      </c>
      <c r="C18" s="30">
        <f t="shared" si="4"/>
        <v>909283.25</v>
      </c>
      <c r="D18" s="30">
        <f t="shared" si="4"/>
        <v>1265034.43</v>
      </c>
      <c r="E18" s="30">
        <f t="shared" si="4"/>
        <v>588406.78</v>
      </c>
      <c r="F18" s="30">
        <f t="shared" si="4"/>
        <v>765773.35</v>
      </c>
      <c r="G18" s="30">
        <f t="shared" si="4"/>
        <v>816112.63</v>
      </c>
      <c r="H18" s="30">
        <f t="shared" si="4"/>
        <v>771788.6</v>
      </c>
      <c r="I18" s="30">
        <f t="shared" si="4"/>
        <v>1015147.48</v>
      </c>
      <c r="J18" s="30">
        <f t="shared" si="4"/>
        <v>355915.56</v>
      </c>
      <c r="K18" s="30">
        <f t="shared" si="3"/>
        <v>7466374.949999998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282684.58</v>
      </c>
      <c r="C19" s="30">
        <f t="shared" si="5"/>
        <v>313938.98</v>
      </c>
      <c r="D19" s="30">
        <f t="shared" si="5"/>
        <v>153959.78</v>
      </c>
      <c r="E19" s="30">
        <f t="shared" si="5"/>
        <v>261415.95</v>
      </c>
      <c r="F19" s="30">
        <f t="shared" si="5"/>
        <v>147790.79</v>
      </c>
      <c r="G19" s="30">
        <f t="shared" si="5"/>
        <v>156214.29</v>
      </c>
      <c r="H19" s="30">
        <f t="shared" si="5"/>
        <v>113763.18</v>
      </c>
      <c r="I19" s="30">
        <f t="shared" si="5"/>
        <v>189500.09</v>
      </c>
      <c r="J19" s="30">
        <f t="shared" si="5"/>
        <v>91852.69</v>
      </c>
      <c r="K19" s="30">
        <f t="shared" si="3"/>
        <v>1711120.33</v>
      </c>
      <c r="L19"/>
      <c r="M19"/>
      <c r="N19"/>
    </row>
    <row r="20" spans="1:14" ht="16.5" customHeight="1">
      <c r="A20" s="18" t="s">
        <v>28</v>
      </c>
      <c r="B20" s="30">
        <v>31676.83</v>
      </c>
      <c r="C20" s="30">
        <v>31781.96</v>
      </c>
      <c r="D20" s="30">
        <v>22912.75</v>
      </c>
      <c r="E20" s="30">
        <v>20836.89</v>
      </c>
      <c r="F20" s="30">
        <v>21529.49</v>
      </c>
      <c r="G20" s="30">
        <v>20030.5</v>
      </c>
      <c r="H20" s="30">
        <v>25405.3</v>
      </c>
      <c r="I20" s="30">
        <v>44194.55</v>
      </c>
      <c r="J20" s="30">
        <v>12158.5</v>
      </c>
      <c r="K20" s="30">
        <f t="shared" si="3"/>
        <v>230526.77000000002</v>
      </c>
      <c r="L20"/>
      <c r="M20"/>
      <c r="N20"/>
    </row>
    <row r="21" spans="1:14" ht="16.5" customHeight="1">
      <c r="A21" s="18" t="s">
        <v>27</v>
      </c>
      <c r="B21" s="30">
        <v>1341.23</v>
      </c>
      <c r="C21" s="34">
        <v>2682.46</v>
      </c>
      <c r="D21" s="34">
        <v>4023.69</v>
      </c>
      <c r="E21" s="30">
        <v>2682.46</v>
      </c>
      <c r="F21" s="30">
        <v>1341.23</v>
      </c>
      <c r="G21" s="34">
        <v>1341.23</v>
      </c>
      <c r="H21" s="34">
        <v>2682.46</v>
      </c>
      <c r="I21" s="34">
        <v>2682.46</v>
      </c>
      <c r="J21" s="34">
        <v>1341.23</v>
      </c>
      <c r="K21" s="30">
        <f t="shared" si="3"/>
        <v>20118.449999999997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f t="shared" si="3"/>
        <v>0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+B28+B33+B46</f>
        <v>-145669.15</v>
      </c>
      <c r="C27" s="30">
        <f t="shared" si="6"/>
        <v>-100302.82</v>
      </c>
      <c r="D27" s="30">
        <f t="shared" si="6"/>
        <v>-135197.72999999998</v>
      </c>
      <c r="E27" s="30">
        <f t="shared" si="6"/>
        <v>-123407.76</v>
      </c>
      <c r="F27" s="30">
        <f t="shared" si="6"/>
        <v>-68947.78</v>
      </c>
      <c r="G27" s="30">
        <f t="shared" si="6"/>
        <v>-116758.14</v>
      </c>
      <c r="H27" s="30">
        <f t="shared" si="6"/>
        <v>-53154.55999999999</v>
      </c>
      <c r="I27" s="30">
        <f t="shared" si="6"/>
        <v>-115717.14</v>
      </c>
      <c r="J27" s="30">
        <f t="shared" si="6"/>
        <v>-30521.62</v>
      </c>
      <c r="K27" s="30">
        <f aca="true" t="shared" si="7" ref="K27:K35">SUM(B27:J27)</f>
        <v>-889676.7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-140205.94</v>
      </c>
      <c r="C28" s="30">
        <f t="shared" si="8"/>
        <v>-94999.35</v>
      </c>
      <c r="D28" s="30">
        <f t="shared" si="8"/>
        <v>-110598.94999999998</v>
      </c>
      <c r="E28" s="30">
        <f t="shared" si="8"/>
        <v>-119723.03</v>
      </c>
      <c r="F28" s="30">
        <f t="shared" si="8"/>
        <v>-64996.8</v>
      </c>
      <c r="G28" s="30">
        <f t="shared" si="8"/>
        <v>-112562.23</v>
      </c>
      <c r="H28" s="30">
        <f t="shared" si="8"/>
        <v>-49299.42999999999</v>
      </c>
      <c r="I28" s="30">
        <f t="shared" si="8"/>
        <v>-110434.97</v>
      </c>
      <c r="J28" s="30">
        <f t="shared" si="8"/>
        <v>-23218.09</v>
      </c>
      <c r="K28" s="30">
        <f t="shared" si="7"/>
        <v>-826038.7899999999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-86631.6</v>
      </c>
      <c r="C29" s="30">
        <f aca="true" t="shared" si="9" ref="C29:J29">-ROUND((C9)*$E$3,2)</f>
        <v>-85698.8</v>
      </c>
      <c r="D29" s="30">
        <f t="shared" si="9"/>
        <v>-88312.4</v>
      </c>
      <c r="E29" s="30">
        <f t="shared" si="9"/>
        <v>-54920.8</v>
      </c>
      <c r="F29" s="30">
        <f t="shared" si="9"/>
        <v>-64996.8</v>
      </c>
      <c r="G29" s="30">
        <f t="shared" si="9"/>
        <v>-36845.6</v>
      </c>
      <c r="H29" s="30">
        <f t="shared" si="9"/>
        <v>-34751.2</v>
      </c>
      <c r="I29" s="30">
        <f t="shared" si="9"/>
        <v>-87731.6</v>
      </c>
      <c r="J29" s="30">
        <f t="shared" si="9"/>
        <v>-16214</v>
      </c>
      <c r="K29" s="30">
        <f t="shared" si="7"/>
        <v>-556102.8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-2085.6</v>
      </c>
      <c r="C31" s="30">
        <v>-523.6</v>
      </c>
      <c r="D31" s="30">
        <v>-1192.4</v>
      </c>
      <c r="E31" s="30">
        <v>-1386</v>
      </c>
      <c r="F31" s="26">
        <v>0</v>
      </c>
      <c r="G31" s="30">
        <v>-985.6</v>
      </c>
      <c r="H31" s="30">
        <v>-157.2</v>
      </c>
      <c r="I31" s="30">
        <v>-245.31</v>
      </c>
      <c r="J31" s="30">
        <v>-75.69</v>
      </c>
      <c r="K31" s="30">
        <f t="shared" si="7"/>
        <v>-6651.400000000001</v>
      </c>
      <c r="L31"/>
      <c r="M31"/>
      <c r="N31"/>
    </row>
    <row r="32" spans="1:14" ht="16.5" customHeight="1">
      <c r="A32" s="25" t="s">
        <v>21</v>
      </c>
      <c r="B32" s="30">
        <v>-51488.74</v>
      </c>
      <c r="C32" s="30">
        <v>-8776.95</v>
      </c>
      <c r="D32" s="30">
        <v>-21094.15</v>
      </c>
      <c r="E32" s="30">
        <v>-63416.23</v>
      </c>
      <c r="F32" s="26">
        <v>0</v>
      </c>
      <c r="G32" s="30">
        <v>-74731.03</v>
      </c>
      <c r="H32" s="30">
        <v>-14391.03</v>
      </c>
      <c r="I32" s="30">
        <v>-22458.06</v>
      </c>
      <c r="J32" s="30">
        <v>-6928.4</v>
      </c>
      <c r="K32" s="30">
        <f t="shared" si="7"/>
        <v>-263284.59</v>
      </c>
      <c r="L32"/>
      <c r="M32"/>
      <c r="N32"/>
    </row>
    <row r="33" spans="1:14" s="23" customFormat="1" ht="16.5" customHeight="1">
      <c r="A33" s="18" t="s">
        <v>20</v>
      </c>
      <c r="B33" s="27">
        <f>SUM(B34:B44)</f>
        <v>-5463.209999999999</v>
      </c>
      <c r="C33" s="27">
        <f aca="true" t="shared" si="10" ref="C33:J33">SUM(C34:C44)</f>
        <v>-5303.47</v>
      </c>
      <c r="D33" s="27">
        <f t="shared" si="10"/>
        <v>-24598.78</v>
      </c>
      <c r="E33" s="27">
        <f t="shared" si="10"/>
        <v>-3684.73</v>
      </c>
      <c r="F33" s="27">
        <f t="shared" si="10"/>
        <v>-3950.9800000000005</v>
      </c>
      <c r="G33" s="27">
        <f t="shared" si="10"/>
        <v>-4195.91</v>
      </c>
      <c r="H33" s="27">
        <f t="shared" si="10"/>
        <v>-3855.1299999999997</v>
      </c>
      <c r="I33" s="27">
        <f t="shared" si="10"/>
        <v>-5282.17</v>
      </c>
      <c r="J33" s="27">
        <f t="shared" si="10"/>
        <v>-7303.53</v>
      </c>
      <c r="K33" s="30">
        <f t="shared" si="7"/>
        <v>-63637.909999999996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27">
        <v>-6653.69</v>
      </c>
      <c r="C43" s="27">
        <v>-6459.14</v>
      </c>
      <c r="D43" s="27">
        <v>-7431.9</v>
      </c>
      <c r="E43" s="27">
        <v>-4487.67</v>
      </c>
      <c r="F43" s="27">
        <v>-4811.93</v>
      </c>
      <c r="G43" s="27">
        <v>-5110.24</v>
      </c>
      <c r="H43" s="27">
        <v>-4695.2</v>
      </c>
      <c r="I43" s="27">
        <v>-6433.2</v>
      </c>
      <c r="J43" s="27">
        <v>-2373.54</v>
      </c>
      <c r="K43" s="30">
        <f>SUM(B43:J43)</f>
        <v>-48456.509999999995</v>
      </c>
      <c r="L43" s="24"/>
      <c r="M43"/>
      <c r="N43"/>
    </row>
    <row r="44" spans="1:14" s="23" customFormat="1" ht="16.5" customHeight="1">
      <c r="A44" s="25" t="s">
        <v>73</v>
      </c>
      <c r="B44" s="27">
        <v>1190.48</v>
      </c>
      <c r="C44" s="27">
        <v>1155.67</v>
      </c>
      <c r="D44" s="27">
        <v>1329.72</v>
      </c>
      <c r="E44" s="27">
        <v>802.94</v>
      </c>
      <c r="F44" s="27">
        <v>860.95</v>
      </c>
      <c r="G44" s="27">
        <v>914.33</v>
      </c>
      <c r="H44" s="27">
        <v>840.07</v>
      </c>
      <c r="I44" s="27">
        <v>1151.03</v>
      </c>
      <c r="J44" s="27">
        <v>424.68</v>
      </c>
      <c r="K44" s="30">
        <f>SUM(B44:J44)</f>
        <v>8669.869999999999</v>
      </c>
      <c r="L44" s="24"/>
      <c r="M44"/>
      <c r="N44"/>
    </row>
    <row r="45" spans="1:12" ht="12" customHeight="1">
      <c r="A45" s="22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/>
      <c r="L45" s="21"/>
    </row>
    <row r="46" spans="1:14" ht="16.5" customHeight="1">
      <c r="A46" s="18" t="s">
        <v>9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L46" s="21"/>
      <c r="M46"/>
      <c r="N46"/>
    </row>
    <row r="47" spans="1:12" ht="12" customHeight="1">
      <c r="A47" s="18"/>
      <c r="B47" s="15">
        <v>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20"/>
      <c r="L47" s="9"/>
    </row>
    <row r="48" spans="1:12" ht="16.5" customHeight="1">
      <c r="A48" s="16" t="s">
        <v>8</v>
      </c>
      <c r="B48" s="27">
        <f>IF(B17+B27+B49&lt;0,0,B17+B27+B49)</f>
        <v>1148946.36</v>
      </c>
      <c r="C48" s="27">
        <f aca="true" t="shared" si="11" ref="C48:J48">IF(C17+C27+C49&lt;0,0,C17+C27+C49)</f>
        <v>1157383.8299999998</v>
      </c>
      <c r="D48" s="27">
        <f t="shared" si="11"/>
        <v>1310732.92</v>
      </c>
      <c r="E48" s="27">
        <f t="shared" si="11"/>
        <v>749934.32</v>
      </c>
      <c r="F48" s="27">
        <f t="shared" si="11"/>
        <v>867487.08</v>
      </c>
      <c r="G48" s="27">
        <f t="shared" si="11"/>
        <v>876940.51</v>
      </c>
      <c r="H48" s="27">
        <f t="shared" si="11"/>
        <v>860484.9800000001</v>
      </c>
      <c r="I48" s="27">
        <f t="shared" si="11"/>
        <v>1135807.4400000002</v>
      </c>
      <c r="J48" s="27">
        <f t="shared" si="11"/>
        <v>430746.36</v>
      </c>
      <c r="K48" s="20">
        <f>SUM(B48:J48)</f>
        <v>8538463.8</v>
      </c>
      <c r="L48" s="55"/>
    </row>
    <row r="49" spans="1:13" ht="16.5" customHeight="1">
      <c r="A49" s="18" t="s">
        <v>7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f>SUM(B49:J49)</f>
        <v>0</v>
      </c>
      <c r="M49" s="19"/>
    </row>
    <row r="50" spans="1:14" ht="16.5" customHeight="1">
      <c r="A50" s="18" t="s">
        <v>6</v>
      </c>
      <c r="B50" s="27">
        <f>IF(B17+B27+B49&gt;0,0,B17+B27+B49)</f>
        <v>0</v>
      </c>
      <c r="C50" s="27">
        <f aca="true" t="shared" si="12" ref="C50:J50">IF(C17+C27+C49&gt;0,0,C17+C27+C49)</f>
        <v>0</v>
      </c>
      <c r="D50" s="27">
        <f t="shared" si="12"/>
        <v>0</v>
      </c>
      <c r="E50" s="27">
        <f t="shared" si="12"/>
        <v>0</v>
      </c>
      <c r="F50" s="27">
        <f t="shared" si="12"/>
        <v>0</v>
      </c>
      <c r="G50" s="27">
        <f t="shared" si="12"/>
        <v>0</v>
      </c>
      <c r="H50" s="27">
        <f t="shared" si="12"/>
        <v>0</v>
      </c>
      <c r="I50" s="27">
        <f t="shared" si="12"/>
        <v>0</v>
      </c>
      <c r="J50" s="27">
        <f t="shared" si="12"/>
        <v>0</v>
      </c>
      <c r="K50" s="17">
        <f>SUM(B50:J50)</f>
        <v>0</v>
      </c>
      <c r="L50"/>
      <c r="M50"/>
      <c r="N50"/>
    </row>
    <row r="51" spans="1:11" ht="12" customHeight="1">
      <c r="A51" s="16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2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" customHeight="1">
      <c r="A53" s="13"/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/>
    </row>
    <row r="54" spans="1:12" ht="16.5" customHeight="1">
      <c r="A54" s="11" t="s">
        <v>5</v>
      </c>
      <c r="B54" s="10">
        <f aca="true" t="shared" si="13" ref="B54:J54">SUM(B55:B66)</f>
        <v>1148946.36</v>
      </c>
      <c r="C54" s="10">
        <f t="shared" si="13"/>
        <v>1157383.83</v>
      </c>
      <c r="D54" s="10">
        <f t="shared" si="13"/>
        <v>1310732.91</v>
      </c>
      <c r="E54" s="10">
        <f t="shared" si="13"/>
        <v>749934.31</v>
      </c>
      <c r="F54" s="10">
        <f t="shared" si="13"/>
        <v>867487.09</v>
      </c>
      <c r="G54" s="10">
        <f t="shared" si="13"/>
        <v>876940.5</v>
      </c>
      <c r="H54" s="10">
        <f t="shared" si="13"/>
        <v>860484.97</v>
      </c>
      <c r="I54" s="10">
        <f>SUM(I55:I67)</f>
        <v>1135807.44</v>
      </c>
      <c r="J54" s="10">
        <f t="shared" si="13"/>
        <v>430746.35</v>
      </c>
      <c r="K54" s="5">
        <f>SUM(K55:K67)</f>
        <v>8538463.76</v>
      </c>
      <c r="L54" s="9"/>
    </row>
    <row r="55" spans="1:11" ht="16.5" customHeight="1">
      <c r="A55" s="7" t="s">
        <v>60</v>
      </c>
      <c r="B55" s="8">
        <v>1003719.54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aca="true" t="shared" si="14" ref="K55:K66">SUM(B55:J55)</f>
        <v>1003719.54</v>
      </c>
    </row>
    <row r="56" spans="1:11" ht="16.5" customHeight="1">
      <c r="A56" s="7" t="s">
        <v>61</v>
      </c>
      <c r="B56" s="8">
        <v>145226.82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145226.82</v>
      </c>
    </row>
    <row r="57" spans="1:11" ht="16.5" customHeight="1">
      <c r="A57" s="7" t="s">
        <v>4</v>
      </c>
      <c r="B57" s="6">
        <v>0</v>
      </c>
      <c r="C57" s="8">
        <v>1157383.83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1157383.83</v>
      </c>
    </row>
    <row r="58" spans="1:11" ht="16.5" customHeight="1">
      <c r="A58" s="7" t="s">
        <v>3</v>
      </c>
      <c r="B58" s="6">
        <v>0</v>
      </c>
      <c r="C58" s="6">
        <v>0</v>
      </c>
      <c r="D58" s="8">
        <v>1310732.91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1310732.91</v>
      </c>
    </row>
    <row r="59" spans="1:11" ht="16.5" customHeight="1">
      <c r="A59" s="7" t="s">
        <v>2</v>
      </c>
      <c r="B59" s="6">
        <v>0</v>
      </c>
      <c r="C59" s="6">
        <v>0</v>
      </c>
      <c r="D59" s="6">
        <v>0</v>
      </c>
      <c r="E59" s="8">
        <v>749934.31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749934.31</v>
      </c>
    </row>
    <row r="60" spans="1:11" ht="16.5" customHeight="1">
      <c r="A60" s="7" t="s">
        <v>1</v>
      </c>
      <c r="B60" s="6">
        <v>0</v>
      </c>
      <c r="C60" s="6">
        <v>0</v>
      </c>
      <c r="D60" s="6">
        <v>0</v>
      </c>
      <c r="E60" s="6">
        <v>0</v>
      </c>
      <c r="F60" s="8">
        <v>867487.09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867487.09</v>
      </c>
    </row>
    <row r="61" spans="1:11" ht="16.5" customHeight="1">
      <c r="A61" s="7" t="s">
        <v>0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8">
        <v>876940.5</v>
      </c>
      <c r="H61" s="6">
        <v>0</v>
      </c>
      <c r="I61" s="6">
        <v>0</v>
      </c>
      <c r="J61" s="6">
        <v>0</v>
      </c>
      <c r="K61" s="5">
        <f t="shared" si="14"/>
        <v>876940.5</v>
      </c>
    </row>
    <row r="62" spans="1:11" ht="16.5" customHeight="1">
      <c r="A62" s="7" t="s">
        <v>53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8">
        <v>860484.97</v>
      </c>
      <c r="I62" s="6">
        <v>0</v>
      </c>
      <c r="J62" s="6">
        <v>0</v>
      </c>
      <c r="K62" s="5">
        <f t="shared" si="14"/>
        <v>860484.97</v>
      </c>
    </row>
    <row r="63" spans="1:11" ht="16.5" customHeight="1">
      <c r="A63" s="7" t="s">
        <v>54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4"/>
        <v>0</v>
      </c>
    </row>
    <row r="64" spans="1:11" ht="16.5" customHeight="1">
      <c r="A64" s="7" t="s">
        <v>55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419567.27</v>
      </c>
      <c r="J64" s="6">
        <v>0</v>
      </c>
      <c r="K64" s="5">
        <f t="shared" si="14"/>
        <v>419567.27</v>
      </c>
    </row>
    <row r="65" spans="1:11" ht="16.5" customHeight="1">
      <c r="A65" s="7" t="s">
        <v>56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716240.17</v>
      </c>
      <c r="J65" s="6">
        <v>0</v>
      </c>
      <c r="K65" s="5">
        <f t="shared" si="14"/>
        <v>716240.17</v>
      </c>
    </row>
    <row r="66" spans="1:11" ht="16.5" customHeight="1">
      <c r="A66" s="7" t="s">
        <v>57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430746.35</v>
      </c>
      <c r="K66" s="5">
        <f t="shared" si="14"/>
        <v>430746.35</v>
      </c>
    </row>
    <row r="67" spans="1:11" ht="18" customHeight="1">
      <c r="A67" s="4" t="s">
        <v>68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2">
        <f>SUM(B67:J67)</f>
        <v>0</v>
      </c>
    </row>
    <row r="68" ht="18" customHeight="1"/>
    <row r="69" ht="18" customHeight="1"/>
    <row r="70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2021-10-15T12:43:22Z</dcterms:modified>
  <cp:category/>
  <cp:version/>
  <cp:contentType/>
  <cp:contentStatus/>
</cp:coreProperties>
</file>