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<sst xmlns="http://schemas.openxmlformats.org/spreadsheetml/2006/main" count="74" uniqueCount="73">
  <si>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</si>
  <si>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</si>
  <si>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</si>
  <si>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</si>
  <si>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</si>
  <si>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</si>
  <si>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</si>
  <si>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</si>
  <si>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</si>
  <si>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</si>
  <si>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</si>
  <si>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</si>
  <si>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</si>
  <si>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</si>
  <si>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</si>
  <si>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</si>
  <si>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</si>
  <si>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</si>
  <si>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</si>
  <si>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</si>
  <si>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</si>
  <si>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</si>
  <si>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</si>
  <si>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</si>
  <si>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</si>
  <si>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</si>
  <si>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</si>
  <si>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</si>
  <si>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</si>
  <si>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</si>
  <si>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</si>
  <si>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</si>
  <si>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</si>
  <si>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</si>
  <si>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</si>
  <si>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</si>
  <si>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</si>
  <si>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</si>
  <si>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</si>
  <si>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</si>
  <si>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</si>
  <si>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</si>
  <si>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</si>
  <si>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</si>
  <si>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</si>
  <si>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</si>
  <si>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</si>
  <si>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</si>
  <si>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</si>
  <si>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</si>
  <si>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</si>
  <si>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</si>
  <si>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</si>
  <si>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</si>
  <si>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</si>
  <si>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</si>
  <si>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</si>
  <si>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</si>
  <si>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</si>
  <si>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</si>
  <si>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</si>
  <si>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</si>
  <si>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</si>
  <si>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</si>
  <si>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</si>
  <si>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</si>
  <si>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</si>
  <si>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</si>
  <si>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</si>
  <si>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</si>
  <si>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</si>
  <si>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</si>
  <si>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04/10/21 - VENCIMENTO 11/10/21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</si>
</sst>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270541</v>
      </c>
      <c r="C7" s="47">
        <f t="shared" si="0"/>
        <v>229490</v>
      </c>
      <c r="D7" s="47">
        <f t="shared" si="0"/>
        <v>288964</v>
      </c>
      <c r="E7" s="47">
        <f t="shared" si="0"/>
        <v>153855</v>
      </c>
      <c r="F7" s="47">
        <f t="shared" si="0"/>
        <v>184562</v>
      </c>
      <c r="G7" s="47">
        <f t="shared" si="0"/>
        <v>191095</v>
      </c>
      <c r="H7" s="47">
        <f t="shared" si="0"/>
        <v>228663</v>
      </c>
      <c r="I7" s="47">
        <f t="shared" si="0"/>
        <v>306935</v>
      </c>
      <c r="J7" s="47">
        <f t="shared" si="0"/>
        <v>94737</v>
      </c>
      <c r="K7" s="47">
        <f t="shared" si="0"/>
        <v>1948842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19783</v>
      </c>
      <c r="C8" s="45">
        <f t="shared" si="1"/>
        <v>19485</v>
      </c>
      <c r="D8" s="45">
        <f t="shared" si="1"/>
        <v>20134</v>
      </c>
      <c r="E8" s="45">
        <f t="shared" si="1"/>
        <v>12312</v>
      </c>
      <c r="F8" s="45">
        <f t="shared" si="1"/>
        <v>14528</v>
      </c>
      <c r="G8" s="45">
        <f t="shared" si="1"/>
        <v>8184</v>
      </c>
      <c r="H8" s="45">
        <f t="shared" si="1"/>
        <v>7647</v>
      </c>
      <c r="I8" s="45">
        <f t="shared" si="1"/>
        <v>19962</v>
      </c>
      <c r="J8" s="45">
        <f t="shared" si="1"/>
        <v>3589</v>
      </c>
      <c r="K8" s="38">
        <f>SUM(B8:J8)</f>
        <v>125624</v>
      </c>
      <c r="L8"/>
      <c r="M8"/>
      <c r="N8"/>
    </row>
    <row r="9" spans="1:14" ht="16.5" customHeight="1">
      <c r="A9" s="22" t="s">
        <v>35</v>
      </c>
      <c r="B9" s="45">
        <v>19756</v>
      </c>
      <c r="C9" s="45">
        <v>19480</v>
      </c>
      <c r="D9" s="45">
        <v>20128</v>
      </c>
      <c r="E9" s="45">
        <v>12290</v>
      </c>
      <c r="F9" s="45">
        <v>14519</v>
      </c>
      <c r="G9" s="45">
        <v>8183</v>
      </c>
      <c r="H9" s="45">
        <v>7647</v>
      </c>
      <c r="I9" s="45">
        <v>19907</v>
      </c>
      <c r="J9" s="45">
        <v>3589</v>
      </c>
      <c r="K9" s="38">
        <f>SUM(B9:J9)</f>
        <v>125499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5</v>
      </c>
      <c r="D10" s="45">
        <v>6</v>
      </c>
      <c r="E10" s="45">
        <v>22</v>
      </c>
      <c r="F10" s="45">
        <v>9</v>
      </c>
      <c r="G10" s="45">
        <v>1</v>
      </c>
      <c r="H10" s="45">
        <v>0</v>
      </c>
      <c r="I10" s="45">
        <v>55</v>
      </c>
      <c r="J10" s="45">
        <v>0</v>
      </c>
      <c r="K10" s="38">
        <f>SUM(B10:J10)</f>
        <v>125</v>
      </c>
      <c r="L10"/>
      <c r="M10"/>
      <c r="N10"/>
    </row>
    <row r="11" spans="1:14" ht="16.5" customHeight="1">
      <c r="A11" s="44" t="s">
        <v>33</v>
      </c>
      <c r="B11" s="43">
        <v>250758</v>
      </c>
      <c r="C11" s="43">
        <v>210005</v>
      </c>
      <c r="D11" s="43">
        <v>268830</v>
      </c>
      <c r="E11" s="43">
        <v>141543</v>
      </c>
      <c r="F11" s="43">
        <v>170034</v>
      </c>
      <c r="G11" s="43">
        <v>182911</v>
      </c>
      <c r="H11" s="43">
        <v>221016</v>
      </c>
      <c r="I11" s="43">
        <v>286973</v>
      </c>
      <c r="J11" s="43">
        <v>91148</v>
      </c>
      <c r="K11" s="38">
        <f>SUM(B11:J11)</f>
        <v>1823218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1.368015695872364</v>
      </c>
      <c r="C15" s="39">
        <v>1.414934542599054</v>
      </c>
      <c r="D15" s="39">
        <v>1.187959651186709</v>
      </c>
      <c r="E15" s="39">
        <v>1.525615529832802</v>
      </c>
      <c r="F15" s="39">
        <v>1.284733079584695</v>
      </c>
      <c r="G15" s="39">
        <v>1.330662732248623</v>
      </c>
      <c r="H15" s="39">
        <v>1.269294185474177</v>
      </c>
      <c r="I15" s="39">
        <v>1.269903955881207</v>
      </c>
      <c r="J15" s="39">
        <v>1.335859305183425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1300536.88</v>
      </c>
      <c r="C17" s="36">
        <f aca="true" t="shared" si="2" ref="C17:J17">C18+C19+C20+C21+C22+C23+C24</f>
        <v>1253936</v>
      </c>
      <c r="D17" s="36">
        <f t="shared" si="2"/>
        <v>1455647.74</v>
      </c>
      <c r="E17" s="36">
        <f t="shared" si="2"/>
        <v>874297.5999999999</v>
      </c>
      <c r="F17" s="36">
        <f t="shared" si="2"/>
        <v>931104.72</v>
      </c>
      <c r="G17" s="36">
        <f t="shared" si="2"/>
        <v>1006264.44</v>
      </c>
      <c r="H17" s="36">
        <f t="shared" si="2"/>
        <v>923909.1699999999</v>
      </c>
      <c r="I17" s="36">
        <f t="shared" si="2"/>
        <v>1261319.67</v>
      </c>
      <c r="J17" s="36">
        <f t="shared" si="2"/>
        <v>460481.29</v>
      </c>
      <c r="K17" s="36">
        <f aca="true" t="shared" si="3" ref="K17:K24">SUM(B17:J17)</f>
        <v>9467497.509999998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926251.22</v>
      </c>
      <c r="C18" s="30">
        <f t="shared" si="4"/>
        <v>862492.27</v>
      </c>
      <c r="D18" s="30">
        <f t="shared" si="4"/>
        <v>1202986.03</v>
      </c>
      <c r="E18" s="30">
        <f t="shared" si="4"/>
        <v>557647.45</v>
      </c>
      <c r="F18" s="30">
        <f t="shared" si="4"/>
        <v>707426.15</v>
      </c>
      <c r="G18" s="30">
        <f t="shared" si="4"/>
        <v>740588.67</v>
      </c>
      <c r="H18" s="30">
        <f t="shared" si="4"/>
        <v>706408.61</v>
      </c>
      <c r="I18" s="30">
        <f t="shared" si="4"/>
        <v>957146.1</v>
      </c>
      <c r="J18" s="30">
        <f t="shared" si="4"/>
        <v>334715.29</v>
      </c>
      <c r="K18" s="30">
        <f t="shared" si="3"/>
        <v>6995661.79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340874.99</v>
      </c>
      <c r="C19" s="30">
        <f t="shared" si="5"/>
        <v>357877.84</v>
      </c>
      <c r="D19" s="30">
        <f t="shared" si="5"/>
        <v>226112.83</v>
      </c>
      <c r="E19" s="30">
        <f t="shared" si="5"/>
        <v>293108.16</v>
      </c>
      <c r="F19" s="30">
        <f t="shared" si="5"/>
        <v>201427.63</v>
      </c>
      <c r="G19" s="30">
        <f t="shared" si="5"/>
        <v>244885.07</v>
      </c>
      <c r="H19" s="30">
        <f t="shared" si="5"/>
        <v>190231.73</v>
      </c>
      <c r="I19" s="30">
        <f t="shared" si="5"/>
        <v>258337.52</v>
      </c>
      <c r="J19" s="30">
        <f t="shared" si="5"/>
        <v>112417.24</v>
      </c>
      <c r="K19" s="30">
        <f t="shared" si="3"/>
        <v>2225273.0100000002</v>
      </c>
      <c r="L19"/>
      <c r="M19"/>
      <c r="N19"/>
    </row>
    <row r="20" spans="1:14" ht="16.5" customHeight="1">
      <c r="A20" s="18" t="s">
        <v>28</v>
      </c>
      <c r="B20" s="30">
        <v>32069.44</v>
      </c>
      <c r="C20" s="30">
        <v>30883.43</v>
      </c>
      <c r="D20" s="30">
        <v>22525.19</v>
      </c>
      <c r="E20" s="30">
        <v>20859.53</v>
      </c>
      <c r="F20" s="30">
        <v>20909.71</v>
      </c>
      <c r="G20" s="30">
        <v>19449.47</v>
      </c>
      <c r="H20" s="30">
        <v>24586.37</v>
      </c>
      <c r="I20" s="30">
        <v>43153.59</v>
      </c>
      <c r="J20" s="30">
        <v>12007.53</v>
      </c>
      <c r="K20" s="30">
        <f t="shared" si="3"/>
        <v>226444.25999999998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-142362.09999999998</v>
      </c>
      <c r="C27" s="30">
        <f t="shared" si="6"/>
        <v>-94139.15</v>
      </c>
      <c r="D27" s="30">
        <f t="shared" si="6"/>
        <v>-128295.54999999999</v>
      </c>
      <c r="E27" s="30">
        <f t="shared" si="6"/>
        <v>-120893.06</v>
      </c>
      <c r="F27" s="30">
        <f t="shared" si="6"/>
        <v>-64085.799999999996</v>
      </c>
      <c r="G27" s="30">
        <f t="shared" si="6"/>
        <v>-119930.81</v>
      </c>
      <c r="H27" s="30">
        <f t="shared" si="6"/>
        <v>-50779.87000000001</v>
      </c>
      <c r="I27" s="30">
        <f t="shared" si="6"/>
        <v>-114264.87</v>
      </c>
      <c r="J27" s="30">
        <f t="shared" si="6"/>
        <v>-29375.33</v>
      </c>
      <c r="K27" s="30">
        <f aca="true" t="shared" si="7" ref="K27:K35">SUM(B27:J27)</f>
        <v>-864126.5399999999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-142362.09999999998</v>
      </c>
      <c r="C28" s="30">
        <f t="shared" si="8"/>
        <v>-94139.15</v>
      </c>
      <c r="D28" s="30">
        <f t="shared" si="8"/>
        <v>-109798.95</v>
      </c>
      <c r="E28" s="30">
        <f t="shared" si="8"/>
        <v>-120893.06</v>
      </c>
      <c r="F28" s="30">
        <f t="shared" si="8"/>
        <v>-63883.6</v>
      </c>
      <c r="G28" s="30">
        <f t="shared" si="8"/>
        <v>-117908.81</v>
      </c>
      <c r="H28" s="30">
        <f t="shared" si="8"/>
        <v>-50739.43000000001</v>
      </c>
      <c r="I28" s="30">
        <f t="shared" si="8"/>
        <v>-114264.87</v>
      </c>
      <c r="J28" s="30">
        <f t="shared" si="8"/>
        <v>-24020.66</v>
      </c>
      <c r="K28" s="30">
        <f t="shared" si="7"/>
        <v>-838010.63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-86926.4</v>
      </c>
      <c r="C29" s="30">
        <f aca="true" t="shared" si="9" ref="C29:J29">-ROUND((C9)*$E$3,2)</f>
        <v>-85712</v>
      </c>
      <c r="D29" s="30">
        <f t="shared" si="9"/>
        <v>-88563.2</v>
      </c>
      <c r="E29" s="30">
        <f t="shared" si="9"/>
        <v>-54076</v>
      </c>
      <c r="F29" s="30">
        <f t="shared" si="9"/>
        <v>-63883.6</v>
      </c>
      <c r="G29" s="30">
        <f t="shared" si="9"/>
        <v>-36005.2</v>
      </c>
      <c r="H29" s="30">
        <f t="shared" si="9"/>
        <v>-33646.8</v>
      </c>
      <c r="I29" s="30">
        <f t="shared" si="9"/>
        <v>-87590.8</v>
      </c>
      <c r="J29" s="30">
        <f t="shared" si="9"/>
        <v>-15791.6</v>
      </c>
      <c r="K29" s="30">
        <f t="shared" si="7"/>
        <v>-552195.6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-2310</v>
      </c>
      <c r="C31" s="30">
        <v>-554.4</v>
      </c>
      <c r="D31" s="30">
        <v>-1201.2</v>
      </c>
      <c r="E31" s="30">
        <v>-1139.6</v>
      </c>
      <c r="F31" s="26">
        <v>0</v>
      </c>
      <c r="G31" s="30">
        <v>-1355.2</v>
      </c>
      <c r="H31" s="30">
        <v>-289.58</v>
      </c>
      <c r="I31" s="30">
        <v>-451.9</v>
      </c>
      <c r="J31" s="30">
        <v>-139.42</v>
      </c>
      <c r="K31" s="30">
        <f t="shared" si="7"/>
        <v>-7441.3</v>
      </c>
      <c r="L31"/>
      <c r="M31"/>
      <c r="N31"/>
    </row>
    <row r="32" spans="1:14" ht="16.5" customHeight="1">
      <c r="A32" s="25" t="s">
        <v>21</v>
      </c>
      <c r="B32" s="30">
        <v>-53125.7</v>
      </c>
      <c r="C32" s="30">
        <v>-7872.75</v>
      </c>
      <c r="D32" s="30">
        <v>-20034.55</v>
      </c>
      <c r="E32" s="30">
        <v>-65677.46</v>
      </c>
      <c r="F32" s="26">
        <v>0</v>
      </c>
      <c r="G32" s="30">
        <v>-80548.41</v>
      </c>
      <c r="H32" s="30">
        <v>-16803.05</v>
      </c>
      <c r="I32" s="30">
        <v>-26222.17</v>
      </c>
      <c r="J32" s="30">
        <v>-8089.64</v>
      </c>
      <c r="K32" s="30">
        <f t="shared" si="7"/>
        <v>-278373.73000000004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-202.2</v>
      </c>
      <c r="G33" s="27">
        <f t="shared" si="10"/>
        <v>-2022</v>
      </c>
      <c r="H33" s="27">
        <f t="shared" si="10"/>
        <v>-40.44</v>
      </c>
      <c r="I33" s="27">
        <f t="shared" si="10"/>
        <v>0</v>
      </c>
      <c r="J33" s="27">
        <f t="shared" si="10"/>
        <v>-5354.67</v>
      </c>
      <c r="K33" s="30">
        <f t="shared" si="7"/>
        <v>-26115.909999999996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-202.2</v>
      </c>
      <c r="G39" s="17">
        <v>-2022</v>
      </c>
      <c r="H39" s="17">
        <v>-40.44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1158174.7799999998</v>
      </c>
      <c r="C47" s="27">
        <f aca="true" t="shared" si="11" ref="C47:J47">IF(C17+C27+C48&lt;0,0,C17+C27+C48)</f>
        <v>1159796.85</v>
      </c>
      <c r="D47" s="27">
        <f t="shared" si="11"/>
        <v>1327352.19</v>
      </c>
      <c r="E47" s="27">
        <f t="shared" si="11"/>
        <v>753404.5399999998</v>
      </c>
      <c r="F47" s="27">
        <f t="shared" si="11"/>
        <v>867018.9199999999</v>
      </c>
      <c r="G47" s="27">
        <f t="shared" si="11"/>
        <v>886333.6299999999</v>
      </c>
      <c r="H47" s="27">
        <f t="shared" si="11"/>
        <v>873129.2999999999</v>
      </c>
      <c r="I47" s="27">
        <f t="shared" si="11"/>
        <v>1147054.7999999998</v>
      </c>
      <c r="J47" s="27">
        <f t="shared" si="11"/>
        <v>431105.95999999996</v>
      </c>
      <c r="K47" s="20">
        <f>SUM(B47:J47)</f>
        <v>8603370.969999999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1158174.78</v>
      </c>
      <c r="C53" s="10">
        <f t="shared" si="13"/>
        <v>1159796.84</v>
      </c>
      <c r="D53" s="10">
        <f t="shared" si="13"/>
        <v>1327352.2</v>
      </c>
      <c r="E53" s="10">
        <f t="shared" si="13"/>
        <v>753404.54</v>
      </c>
      <c r="F53" s="10">
        <f t="shared" si="13"/>
        <v>867018.91</v>
      </c>
      <c r="G53" s="10">
        <f t="shared" si="13"/>
        <v>886333.64</v>
      </c>
      <c r="H53" s="10">
        <f t="shared" si="13"/>
        <v>873129.29</v>
      </c>
      <c r="I53" s="10">
        <f>SUM(I54:I66)</f>
        <v>1147054.81</v>
      </c>
      <c r="J53" s="10">
        <f t="shared" si="13"/>
        <v>431105.97</v>
      </c>
      <c r="K53" s="5">
        <f>SUM(K54:K66)</f>
        <v>8603370.98</v>
      </c>
      <c r="L53" s="9"/>
    </row>
    <row r="54" spans="1:11" ht="16.5" customHeight="1">
      <c r="A54" s="7" t="s">
        <v>60</v>
      </c>
      <c r="B54" s="8">
        <v>1012013.12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1012013.12</v>
      </c>
    </row>
    <row r="55" spans="1:11" ht="16.5" customHeight="1">
      <c r="A55" s="7" t="s">
        <v>61</v>
      </c>
      <c r="B55" s="8">
        <v>146161.66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146161.66</v>
      </c>
    </row>
    <row r="56" spans="1:11" ht="16.5" customHeight="1">
      <c r="A56" s="7" t="s">
        <v>4</v>
      </c>
      <c r="B56" s="6">
        <v>0</v>
      </c>
      <c r="C56" s="8">
        <v>1159796.84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1159796.84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1327352.2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1327352.2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753404.54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753404.54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867018.91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867018.91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886333.64</v>
      </c>
      <c r="H60" s="6">
        <v>0</v>
      </c>
      <c r="I60" s="6">
        <v>0</v>
      </c>
      <c r="J60" s="6">
        <v>0</v>
      </c>
      <c r="K60" s="5">
        <f t="shared" si="14"/>
        <v>886333.64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873129.29</v>
      </c>
      <c r="I61" s="6">
        <v>0</v>
      </c>
      <c r="J61" s="6">
        <v>0</v>
      </c>
      <c r="K61" s="5">
        <f t="shared" si="14"/>
        <v>873129.29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421657.35</v>
      </c>
      <c r="J63" s="6">
        <v>0</v>
      </c>
      <c r="K63" s="5">
        <f t="shared" si="14"/>
        <v>421657.35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573986.23</v>
      </c>
      <c r="J64" s="6">
        <v>0</v>
      </c>
      <c r="K64" s="5">
        <f t="shared" si="14"/>
        <v>573986.23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431105.97</v>
      </c>
      <c r="K65" s="5">
        <f t="shared" si="14"/>
        <v>431105.97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151411.23</v>
      </c>
      <c r="J66" s="3">
        <v>0</v>
      </c>
      <c r="K66" s="2">
        <f>SUM(B66:J66)</f>
        <v>151411.23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2021-10-13T23:26:31Z</dcterms:modified>
  <cp:category/>
  <cp:version/>
  <cp:contentType/>
  <cp:contentStatus/>
</cp:coreProperties>
</file>