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<sst xmlns="http://schemas.openxmlformats.org/spreadsheetml/2006/main" count="74" uniqueCount="73">
  <si>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</si>
  <si>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</si>
  <si>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</si>
  <si>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</si>
  <si>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</si>
  <si>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</si>
  <si>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</si>
  <si>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</si>
  <si>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</si>
  <si>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</si>
  <si>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</si>
  <si>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</si>
  <si>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</si>
  <si>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</si>
  <si>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</si>
  <si>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</si>
  <si>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</si>
  <si>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</si>
  <si>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</si>
  <si>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</si>
  <si>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</si>
  <si>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</si>
  <si>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</si>
  <si>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</si>
  <si>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</si>
  <si>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</si>
  <si>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</si>
  <si>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</si>
  <si>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</si>
  <si>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</si>
  <si>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</si>
  <si>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</si>
  <si>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</si>
  <si>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</si>
  <si>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</si>
  <si>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</si>
  <si>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</si>
  <si>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</si>
  <si>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</si>
  <si>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</si>
  <si>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</si>
  <si>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</si>
  <si>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</si>
  <si>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</si>
  <si>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</si>
  <si>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</si>
  <si>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</si>
  <si>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</si>
  <si>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</si>
  <si>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</si>
  <si>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</si>
  <si>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</si>
  <si>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</si>
  <si>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</si>
  <si>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</si>
  <si>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</si>
  <si>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</si>
  <si>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</si>
  <si>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</si>
  <si>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</si>
  <si>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</si>
  <si>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</si>
  <si>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</si>
  <si>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</si>
  <si>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</si>
  <si>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</si>
  <si>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</si>
  <si>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</si>
  <si>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</si>
  <si>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</si>
  <si>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</si>
  <si>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</si>
  <si>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03/10/21 - VENCIMENTO 08/10/21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</si>
</sst>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76454</v>
      </c>
      <c r="C7" s="47">
        <f t="shared" si="0"/>
        <v>58826</v>
      </c>
      <c r="D7" s="47">
        <f t="shared" si="0"/>
        <v>86978</v>
      </c>
      <c r="E7" s="47">
        <f t="shared" si="0"/>
        <v>42349</v>
      </c>
      <c r="F7" s="47">
        <f t="shared" si="0"/>
        <v>65132</v>
      </c>
      <c r="G7" s="47">
        <f t="shared" si="0"/>
        <v>67063</v>
      </c>
      <c r="H7" s="47">
        <f t="shared" si="0"/>
        <v>84580</v>
      </c>
      <c r="I7" s="47">
        <f t="shared" si="0"/>
        <v>102452</v>
      </c>
      <c r="J7" s="47">
        <f t="shared" si="0"/>
        <v>23000</v>
      </c>
      <c r="K7" s="47">
        <f t="shared" si="0"/>
        <v>606834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6906</v>
      </c>
      <c r="C8" s="45">
        <f t="shared" si="1"/>
        <v>6879</v>
      </c>
      <c r="D8" s="45">
        <f t="shared" si="1"/>
        <v>8188</v>
      </c>
      <c r="E8" s="45">
        <f t="shared" si="1"/>
        <v>4375</v>
      </c>
      <c r="F8" s="45">
        <f t="shared" si="1"/>
        <v>5868</v>
      </c>
      <c r="G8" s="45">
        <f t="shared" si="1"/>
        <v>3899</v>
      </c>
      <c r="H8" s="45">
        <f t="shared" si="1"/>
        <v>3955</v>
      </c>
      <c r="I8" s="45">
        <f t="shared" si="1"/>
        <v>7839</v>
      </c>
      <c r="J8" s="45">
        <f t="shared" si="1"/>
        <v>947</v>
      </c>
      <c r="K8" s="38">
        <f>SUM(B8:J8)</f>
        <v>48856</v>
      </c>
      <c r="L8"/>
      <c r="M8"/>
      <c r="N8"/>
    </row>
    <row r="9" spans="1:14" ht="16.5" customHeight="1">
      <c r="A9" s="22" t="s">
        <v>35</v>
      </c>
      <c r="B9" s="45">
        <v>6900</v>
      </c>
      <c r="C9" s="45">
        <v>6878</v>
      </c>
      <c r="D9" s="45">
        <v>8187</v>
      </c>
      <c r="E9" s="45">
        <v>4371</v>
      </c>
      <c r="F9" s="45">
        <v>5858</v>
      </c>
      <c r="G9" s="45">
        <v>3898</v>
      </c>
      <c r="H9" s="45">
        <v>3955</v>
      </c>
      <c r="I9" s="45">
        <v>7823</v>
      </c>
      <c r="J9" s="45">
        <v>947</v>
      </c>
      <c r="K9" s="38">
        <f>SUM(B9:J9)</f>
        <v>48817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1</v>
      </c>
      <c r="D10" s="45">
        <v>1</v>
      </c>
      <c r="E10" s="45">
        <v>4</v>
      </c>
      <c r="F10" s="45">
        <v>10</v>
      </c>
      <c r="G10" s="45">
        <v>1</v>
      </c>
      <c r="H10" s="45">
        <v>0</v>
      </c>
      <c r="I10" s="45">
        <v>16</v>
      </c>
      <c r="J10" s="45">
        <v>0</v>
      </c>
      <c r="K10" s="38">
        <f>SUM(B10:J10)</f>
        <v>39</v>
      </c>
      <c r="L10"/>
      <c r="M10"/>
      <c r="N10"/>
    </row>
    <row r="11" spans="1:14" ht="16.5" customHeight="1">
      <c r="A11" s="44" t="s">
        <v>33</v>
      </c>
      <c r="B11" s="43">
        <v>69548</v>
      </c>
      <c r="C11" s="43">
        <v>51947</v>
      </c>
      <c r="D11" s="43">
        <v>78790</v>
      </c>
      <c r="E11" s="43">
        <v>37974</v>
      </c>
      <c r="F11" s="43">
        <v>59264</v>
      </c>
      <c r="G11" s="43">
        <v>63164</v>
      </c>
      <c r="H11" s="43">
        <v>80625</v>
      </c>
      <c r="I11" s="43">
        <v>94613</v>
      </c>
      <c r="J11" s="43">
        <v>22053</v>
      </c>
      <c r="K11" s="38">
        <f>SUM(B11:J11)</f>
        <v>557978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1.270768799665959</v>
      </c>
      <c r="C15" s="39">
        <v>1.391023575569241</v>
      </c>
      <c r="D15" s="39">
        <v>1.145243212737172</v>
      </c>
      <c r="E15" s="39">
        <v>1.421231969027949</v>
      </c>
      <c r="F15" s="39">
        <v>1.222217624567406</v>
      </c>
      <c r="G15" s="39">
        <v>1.268139515205257</v>
      </c>
      <c r="H15" s="39">
        <v>1.174153743069986</v>
      </c>
      <c r="I15" s="39">
        <v>1.210311034754329</v>
      </c>
      <c r="J15" s="39">
        <v>1.217237648707886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347522.07999999996</v>
      </c>
      <c r="C17" s="36">
        <f aca="true" t="shared" si="2" ref="C17:J17">C18+C19+C20+C21+C22+C23+C24</f>
        <v>327680.48000000004</v>
      </c>
      <c r="D17" s="36">
        <f t="shared" si="2"/>
        <v>431126.62999999995</v>
      </c>
      <c r="E17" s="36">
        <f t="shared" si="2"/>
        <v>231202.34</v>
      </c>
      <c r="F17" s="36">
        <f t="shared" si="2"/>
        <v>317716.81</v>
      </c>
      <c r="G17" s="36">
        <f t="shared" si="2"/>
        <v>337423.94</v>
      </c>
      <c r="H17" s="36">
        <f t="shared" si="2"/>
        <v>323331.56000000006</v>
      </c>
      <c r="I17" s="36">
        <f t="shared" si="2"/>
        <v>411070.10000000003</v>
      </c>
      <c r="J17" s="36">
        <f t="shared" si="2"/>
        <v>106425.23999999999</v>
      </c>
      <c r="K17" s="36">
        <f aca="true" t="shared" si="3" ref="K17:K24">SUM(B17:J17)</f>
        <v>2833499.1799999997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261755.56</v>
      </c>
      <c r="C18" s="30">
        <f t="shared" si="4"/>
        <v>221085.76</v>
      </c>
      <c r="D18" s="30">
        <f t="shared" si="4"/>
        <v>362098.11</v>
      </c>
      <c r="E18" s="30">
        <f t="shared" si="4"/>
        <v>153493.95</v>
      </c>
      <c r="F18" s="30">
        <f t="shared" si="4"/>
        <v>249650.96</v>
      </c>
      <c r="G18" s="30">
        <f t="shared" si="4"/>
        <v>259902.66</v>
      </c>
      <c r="H18" s="30">
        <f t="shared" si="4"/>
        <v>261292.99</v>
      </c>
      <c r="I18" s="30">
        <f t="shared" si="4"/>
        <v>319486.32</v>
      </c>
      <c r="J18" s="30">
        <f t="shared" si="4"/>
        <v>81261.3</v>
      </c>
      <c r="K18" s="30">
        <f t="shared" si="3"/>
        <v>2170027.61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70875.24</v>
      </c>
      <c r="C19" s="30">
        <f t="shared" si="5"/>
        <v>86449.74</v>
      </c>
      <c r="D19" s="30">
        <f t="shared" si="5"/>
        <v>52592.29</v>
      </c>
      <c r="E19" s="30">
        <f t="shared" si="5"/>
        <v>64656.56</v>
      </c>
      <c r="F19" s="30">
        <f t="shared" si="5"/>
        <v>55476.84</v>
      </c>
      <c r="G19" s="30">
        <f t="shared" si="5"/>
        <v>69690.17</v>
      </c>
      <c r="H19" s="30">
        <f t="shared" si="5"/>
        <v>45505.15</v>
      </c>
      <c r="I19" s="30">
        <f t="shared" si="5"/>
        <v>67191.5</v>
      </c>
      <c r="J19" s="30">
        <f t="shared" si="5"/>
        <v>17653.01</v>
      </c>
      <c r="K19" s="30">
        <f t="shared" si="3"/>
        <v>530090.5</v>
      </c>
      <c r="L19"/>
      <c r="M19"/>
      <c r="N19"/>
    </row>
    <row r="20" spans="1:14" ht="16.5" customHeight="1">
      <c r="A20" s="18" t="s">
        <v>28</v>
      </c>
      <c r="B20" s="30">
        <v>13550.05</v>
      </c>
      <c r="C20" s="30">
        <v>17462.52</v>
      </c>
      <c r="D20" s="30">
        <v>12412.54</v>
      </c>
      <c r="E20" s="30">
        <v>10369.37</v>
      </c>
      <c r="F20" s="30">
        <v>11247.78</v>
      </c>
      <c r="G20" s="30">
        <v>6489.88</v>
      </c>
      <c r="H20" s="30">
        <v>13850.96</v>
      </c>
      <c r="I20" s="30">
        <v>21709.82</v>
      </c>
      <c r="J20" s="30">
        <v>6169.7</v>
      </c>
      <c r="K20" s="30">
        <f t="shared" si="3"/>
        <v>113262.62000000001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-30360</v>
      </c>
      <c r="C27" s="30">
        <f t="shared" si="6"/>
        <v>-30263.2</v>
      </c>
      <c r="D27" s="30">
        <f t="shared" si="6"/>
        <v>-54519.4</v>
      </c>
      <c r="E27" s="30">
        <f t="shared" si="6"/>
        <v>-19232.4</v>
      </c>
      <c r="F27" s="30">
        <f t="shared" si="6"/>
        <v>-25775.2</v>
      </c>
      <c r="G27" s="30">
        <f t="shared" si="6"/>
        <v>-17151.2</v>
      </c>
      <c r="H27" s="30">
        <f t="shared" si="6"/>
        <v>-17402</v>
      </c>
      <c r="I27" s="30">
        <f t="shared" si="6"/>
        <v>-34421.2</v>
      </c>
      <c r="J27" s="30">
        <f t="shared" si="6"/>
        <v>-9521.470000000001</v>
      </c>
      <c r="K27" s="30">
        <f aca="true" t="shared" si="7" ref="K27:K35">SUM(B27:J27)</f>
        <v>-238646.07000000004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-30360</v>
      </c>
      <c r="C28" s="30">
        <f t="shared" si="8"/>
        <v>-30263.2</v>
      </c>
      <c r="D28" s="30">
        <f t="shared" si="8"/>
        <v>-36022.8</v>
      </c>
      <c r="E28" s="30">
        <f t="shared" si="8"/>
        <v>-19232.4</v>
      </c>
      <c r="F28" s="30">
        <f t="shared" si="8"/>
        <v>-25775.2</v>
      </c>
      <c r="G28" s="30">
        <f t="shared" si="8"/>
        <v>-17151.2</v>
      </c>
      <c r="H28" s="30">
        <f t="shared" si="8"/>
        <v>-17402</v>
      </c>
      <c r="I28" s="30">
        <f t="shared" si="8"/>
        <v>-34421.2</v>
      </c>
      <c r="J28" s="30">
        <f t="shared" si="8"/>
        <v>-4166.8</v>
      </c>
      <c r="K28" s="30">
        <f t="shared" si="7"/>
        <v>-214794.8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-30360</v>
      </c>
      <c r="C29" s="30">
        <f aca="true" t="shared" si="9" ref="C29:J29">-ROUND((C9)*$E$3,2)</f>
        <v>-30263.2</v>
      </c>
      <c r="D29" s="30">
        <f t="shared" si="9"/>
        <v>-36022.8</v>
      </c>
      <c r="E29" s="30">
        <f t="shared" si="9"/>
        <v>-19232.4</v>
      </c>
      <c r="F29" s="30">
        <f t="shared" si="9"/>
        <v>-25775.2</v>
      </c>
      <c r="G29" s="30">
        <f t="shared" si="9"/>
        <v>-17151.2</v>
      </c>
      <c r="H29" s="30">
        <f t="shared" si="9"/>
        <v>-17402</v>
      </c>
      <c r="I29" s="30">
        <f t="shared" si="9"/>
        <v>-34421.2</v>
      </c>
      <c r="J29" s="30">
        <f t="shared" si="9"/>
        <v>-4166.8</v>
      </c>
      <c r="K29" s="30">
        <f t="shared" si="7"/>
        <v>-214794.8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317162.07999999996</v>
      </c>
      <c r="C47" s="27">
        <f aca="true" t="shared" si="11" ref="C47:J47">IF(C17+C27+C48&lt;0,0,C17+C27+C48)</f>
        <v>297417.28</v>
      </c>
      <c r="D47" s="27">
        <f t="shared" si="11"/>
        <v>376607.2299999999</v>
      </c>
      <c r="E47" s="27">
        <f t="shared" si="11"/>
        <v>211969.94</v>
      </c>
      <c r="F47" s="27">
        <f t="shared" si="11"/>
        <v>291941.61</v>
      </c>
      <c r="G47" s="27">
        <f t="shared" si="11"/>
        <v>320272.74</v>
      </c>
      <c r="H47" s="27">
        <f t="shared" si="11"/>
        <v>305929.56000000006</v>
      </c>
      <c r="I47" s="27">
        <f t="shared" si="11"/>
        <v>376648.9</v>
      </c>
      <c r="J47" s="27">
        <f t="shared" si="11"/>
        <v>96903.76999999999</v>
      </c>
      <c r="K47" s="20">
        <f>SUM(B47:J47)</f>
        <v>2594853.1099999994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317162.07999999996</v>
      </c>
      <c r="C53" s="10">
        <f t="shared" si="13"/>
        <v>297417.28</v>
      </c>
      <c r="D53" s="10">
        <f t="shared" si="13"/>
        <v>376607.23</v>
      </c>
      <c r="E53" s="10">
        <f t="shared" si="13"/>
        <v>211969.94</v>
      </c>
      <c r="F53" s="10">
        <f t="shared" si="13"/>
        <v>291941.61</v>
      </c>
      <c r="G53" s="10">
        <f t="shared" si="13"/>
        <v>320272.74</v>
      </c>
      <c r="H53" s="10">
        <f t="shared" si="13"/>
        <v>305929.57</v>
      </c>
      <c r="I53" s="10">
        <f>SUM(I54:I66)</f>
        <v>376648.89</v>
      </c>
      <c r="J53" s="10">
        <f t="shared" si="13"/>
        <v>96903.77</v>
      </c>
      <c r="K53" s="5">
        <f>SUM(K54:K66)</f>
        <v>2594853.1100000003</v>
      </c>
      <c r="L53" s="9"/>
    </row>
    <row r="54" spans="1:11" ht="16.5" customHeight="1">
      <c r="A54" s="7" t="s">
        <v>60</v>
      </c>
      <c r="B54" s="8">
        <v>276787.35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276787.35</v>
      </c>
    </row>
    <row r="55" spans="1:11" ht="16.5" customHeight="1">
      <c r="A55" s="7" t="s">
        <v>61</v>
      </c>
      <c r="B55" s="8">
        <v>40374.73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40374.73</v>
      </c>
    </row>
    <row r="56" spans="1:11" ht="16.5" customHeight="1">
      <c r="A56" s="7" t="s">
        <v>4</v>
      </c>
      <c r="B56" s="6">
        <v>0</v>
      </c>
      <c r="C56" s="8">
        <v>297417.28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297417.28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376607.23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376607.23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211969.94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211969.94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291941.61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291941.61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320272.74</v>
      </c>
      <c r="H60" s="6">
        <v>0</v>
      </c>
      <c r="I60" s="6">
        <v>0</v>
      </c>
      <c r="J60" s="6">
        <v>0</v>
      </c>
      <c r="K60" s="5">
        <f t="shared" si="14"/>
        <v>320272.74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305929.57</v>
      </c>
      <c r="I61" s="6">
        <v>0</v>
      </c>
      <c r="J61" s="6">
        <v>0</v>
      </c>
      <c r="K61" s="5">
        <f t="shared" si="14"/>
        <v>305929.57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126930.68</v>
      </c>
      <c r="J63" s="6">
        <v>0</v>
      </c>
      <c r="K63" s="5">
        <f t="shared" si="14"/>
        <v>126930.68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249718.21</v>
      </c>
      <c r="J64" s="6">
        <v>0</v>
      </c>
      <c r="K64" s="5">
        <f t="shared" si="14"/>
        <v>249718.21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96903.77</v>
      </c>
      <c r="K65" s="5">
        <f t="shared" si="14"/>
        <v>96903.77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2021-10-08T12:19:24Z</dcterms:modified>
  <cp:category/>
  <cp:version/>
  <cp:contentType/>
  <cp:contentStatus/>
</cp:coreProperties>
</file>