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<sst xmlns="http://schemas.openxmlformats.org/spreadsheetml/2006/main" count="74" uniqueCount="73">
  <si>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</si>
  <si>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</si>
  <si>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</si>
  <si>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</si>
  <si>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</si>
  <si>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</si>
  <si>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</si>
  <si>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</si>
  <si>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</si>
  <si>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</si>
  <si>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</si>
  <si>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</si>
  <si>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</si>
  <si>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</si>
  <si>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</si>
  <si>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</si>
  <si>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</si>
  <si>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</si>
  <si>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</si>
  <si>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</si>
  <si>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</si>
  <si>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</si>
  <si>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</si>
  <si>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</si>
  <si>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</si>
  <si>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</si>
  <si>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</si>
  <si>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</si>
  <si>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</si>
  <si>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</si>
  <si>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</si>
  <si>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</si>
  <si>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</si>
  <si>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</si>
  <si>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</si>
  <si>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</si>
  <si>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</si>
  <si>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</si>
  <si>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</si>
  <si>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</si>
  <si>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</si>
  <si>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</si>
  <si>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</si>
  <si>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</si>
  <si>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</si>
  <si>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</si>
  <si>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</si>
  <si>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</si>
  <si>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</si>
  <si>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</si>
  <si>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</si>
  <si>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</si>
  <si>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</si>
  <si>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</si>
  <si>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</si>
  <si>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</si>
  <si>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</si>
  <si>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</si>
  <si>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</si>
  <si>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</si>
  <si>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</si>
  <si>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</si>
  <si>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</si>
  <si>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</si>
  <si>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</si>
  <si>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</si>
  <si>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</si>
  <si>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</si>
  <si>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</si>
  <si>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</si>
  <si>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</si>
  <si>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</si>
  <si>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02/10/21 - VENCIMENTO 08/10/21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</si>
</sst>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156753</v>
      </c>
      <c r="C7" s="47">
        <f t="shared" si="0"/>
        <v>135072</v>
      </c>
      <c r="D7" s="47">
        <f t="shared" si="0"/>
        <v>190125</v>
      </c>
      <c r="E7" s="47">
        <f t="shared" si="0"/>
        <v>90191</v>
      </c>
      <c r="F7" s="47">
        <f t="shared" si="0"/>
        <v>121929</v>
      </c>
      <c r="G7" s="47">
        <f t="shared" si="0"/>
        <v>139413</v>
      </c>
      <c r="H7" s="47">
        <f t="shared" si="0"/>
        <v>162179</v>
      </c>
      <c r="I7" s="47">
        <f t="shared" si="0"/>
        <v>193195</v>
      </c>
      <c r="J7" s="47">
        <f t="shared" si="0"/>
        <v>42129</v>
      </c>
      <c r="K7" s="47">
        <f t="shared" si="0"/>
        <v>1230986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14110</v>
      </c>
      <c r="C8" s="45">
        <f t="shared" si="1"/>
        <v>15394</v>
      </c>
      <c r="D8" s="45">
        <f t="shared" si="1"/>
        <v>16906</v>
      </c>
      <c r="E8" s="45">
        <f t="shared" si="1"/>
        <v>9194</v>
      </c>
      <c r="F8" s="45">
        <f t="shared" si="1"/>
        <v>10844</v>
      </c>
      <c r="G8" s="45">
        <f t="shared" si="1"/>
        <v>7447</v>
      </c>
      <c r="H8" s="45">
        <f t="shared" si="1"/>
        <v>7035</v>
      </c>
      <c r="I8" s="45">
        <f t="shared" si="1"/>
        <v>15082</v>
      </c>
      <c r="J8" s="45">
        <f t="shared" si="1"/>
        <v>1768</v>
      </c>
      <c r="K8" s="38">
        <f>SUM(B8:J8)</f>
        <v>97780</v>
      </c>
      <c r="L8"/>
      <c r="M8"/>
      <c r="N8"/>
    </row>
    <row r="9" spans="1:14" ht="16.5" customHeight="1">
      <c r="A9" s="22" t="s">
        <v>35</v>
      </c>
      <c r="B9" s="45">
        <v>14097</v>
      </c>
      <c r="C9" s="45">
        <v>15382</v>
      </c>
      <c r="D9" s="45">
        <v>16902</v>
      </c>
      <c r="E9" s="45">
        <v>9176</v>
      </c>
      <c r="F9" s="45">
        <v>10826</v>
      </c>
      <c r="G9" s="45">
        <v>7446</v>
      </c>
      <c r="H9" s="45">
        <v>7035</v>
      </c>
      <c r="I9" s="45">
        <v>15043</v>
      </c>
      <c r="J9" s="45">
        <v>1768</v>
      </c>
      <c r="K9" s="38">
        <f>SUM(B9:J9)</f>
        <v>97675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12</v>
      </c>
      <c r="D10" s="45">
        <v>4</v>
      </c>
      <c r="E10" s="45">
        <v>18</v>
      </c>
      <c r="F10" s="45">
        <v>18</v>
      </c>
      <c r="G10" s="45">
        <v>1</v>
      </c>
      <c r="H10" s="45">
        <v>0</v>
      </c>
      <c r="I10" s="45">
        <v>39</v>
      </c>
      <c r="J10" s="45">
        <v>0</v>
      </c>
      <c r="K10" s="38">
        <f>SUM(B10:J10)</f>
        <v>105</v>
      </c>
      <c r="L10"/>
      <c r="M10"/>
      <c r="N10"/>
    </row>
    <row r="11" spans="1:14" ht="16.5" customHeight="1">
      <c r="A11" s="44" t="s">
        <v>33</v>
      </c>
      <c r="B11" s="43">
        <v>142643</v>
      </c>
      <c r="C11" s="43">
        <v>119678</v>
      </c>
      <c r="D11" s="43">
        <v>173219</v>
      </c>
      <c r="E11" s="43">
        <v>80997</v>
      </c>
      <c r="F11" s="43">
        <v>111085</v>
      </c>
      <c r="G11" s="43">
        <v>131966</v>
      </c>
      <c r="H11" s="43">
        <v>155144</v>
      </c>
      <c r="I11" s="43">
        <v>178113</v>
      </c>
      <c r="J11" s="43">
        <v>40361</v>
      </c>
      <c r="K11" s="38">
        <f>SUM(B11:J11)</f>
        <v>1133206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1.350054168912207</v>
      </c>
      <c r="C15" s="39">
        <v>1.401030913862939</v>
      </c>
      <c r="D15" s="39">
        <v>1.177055528846539</v>
      </c>
      <c r="E15" s="39">
        <v>1.476656104320723</v>
      </c>
      <c r="F15" s="39">
        <v>1.225120711917806</v>
      </c>
      <c r="G15" s="39">
        <v>1.273547348022325</v>
      </c>
      <c r="H15" s="39">
        <v>1.206395968773606</v>
      </c>
      <c r="I15" s="39">
        <v>1.237818110552082</v>
      </c>
      <c r="J15" s="39">
        <v>1.217237648707886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742750.39</v>
      </c>
      <c r="C17" s="36">
        <f aca="true" t="shared" si="2" ref="C17:J17">C18+C19+C20+C21+C22+C23+C24</f>
        <v>735740.58</v>
      </c>
      <c r="D17" s="36">
        <f t="shared" si="2"/>
        <v>950587.3099999999</v>
      </c>
      <c r="E17" s="36">
        <f t="shared" si="2"/>
        <v>499250.19</v>
      </c>
      <c r="F17" s="36">
        <f t="shared" si="2"/>
        <v>589186.69</v>
      </c>
      <c r="G17" s="36">
        <f t="shared" si="2"/>
        <v>702416.51</v>
      </c>
      <c r="H17" s="36">
        <f t="shared" si="2"/>
        <v>624310.37</v>
      </c>
      <c r="I17" s="36">
        <f t="shared" si="2"/>
        <v>776917.23</v>
      </c>
      <c r="J17" s="36">
        <f t="shared" si="2"/>
        <v>188661.51</v>
      </c>
      <c r="K17" s="36">
        <f aca="true" t="shared" si="3" ref="K17:K24">SUM(B17:J17)</f>
        <v>5809820.779999999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536675.25</v>
      </c>
      <c r="C18" s="30">
        <f t="shared" si="4"/>
        <v>507641.1</v>
      </c>
      <c r="D18" s="30">
        <f t="shared" si="4"/>
        <v>791509.39</v>
      </c>
      <c r="E18" s="30">
        <f t="shared" si="4"/>
        <v>326897.28</v>
      </c>
      <c r="F18" s="30">
        <f t="shared" si="4"/>
        <v>467353.86</v>
      </c>
      <c r="G18" s="30">
        <f t="shared" si="4"/>
        <v>540295.08</v>
      </c>
      <c r="H18" s="30">
        <f t="shared" si="4"/>
        <v>501019.58</v>
      </c>
      <c r="I18" s="30">
        <f t="shared" si="4"/>
        <v>602459.29</v>
      </c>
      <c r="J18" s="30">
        <f t="shared" si="4"/>
        <v>148845.97</v>
      </c>
      <c r="K18" s="30">
        <f t="shared" si="3"/>
        <v>4422696.8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187865.41</v>
      </c>
      <c r="C19" s="30">
        <f t="shared" si="5"/>
        <v>203579.77</v>
      </c>
      <c r="D19" s="30">
        <f t="shared" si="5"/>
        <v>140141.11</v>
      </c>
      <c r="E19" s="30">
        <f t="shared" si="5"/>
        <v>155817.58</v>
      </c>
      <c r="F19" s="30">
        <f t="shared" si="5"/>
        <v>105211.03</v>
      </c>
      <c r="G19" s="30">
        <f t="shared" si="5"/>
        <v>147796.29</v>
      </c>
      <c r="H19" s="30">
        <f t="shared" si="5"/>
        <v>103408.42</v>
      </c>
      <c r="I19" s="30">
        <f t="shared" si="5"/>
        <v>143275.73</v>
      </c>
      <c r="J19" s="30">
        <f t="shared" si="5"/>
        <v>32334.95</v>
      </c>
      <c r="K19" s="30">
        <f t="shared" si="3"/>
        <v>1219430.29</v>
      </c>
      <c r="L19"/>
      <c r="M19"/>
      <c r="N19"/>
    </row>
    <row r="20" spans="1:14" ht="16.5" customHeight="1">
      <c r="A20" s="18" t="s">
        <v>28</v>
      </c>
      <c r="B20" s="30">
        <v>16868.5</v>
      </c>
      <c r="C20" s="30">
        <v>21837.25</v>
      </c>
      <c r="D20" s="30">
        <v>14913.12</v>
      </c>
      <c r="E20" s="30">
        <v>13852.87</v>
      </c>
      <c r="F20" s="30">
        <v>15280.57</v>
      </c>
      <c r="G20" s="30">
        <v>12983.91</v>
      </c>
      <c r="H20" s="30">
        <v>17199.91</v>
      </c>
      <c r="I20" s="30">
        <v>28499.75</v>
      </c>
      <c r="J20" s="30">
        <v>6139.36</v>
      </c>
      <c r="K20" s="30">
        <f t="shared" si="3"/>
        <v>147575.24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-62026.8</v>
      </c>
      <c r="C27" s="30">
        <f t="shared" si="6"/>
        <v>-67680.8</v>
      </c>
      <c r="D27" s="30">
        <f t="shared" si="6"/>
        <v>-92865.4</v>
      </c>
      <c r="E27" s="30">
        <f t="shared" si="6"/>
        <v>-40374.4</v>
      </c>
      <c r="F27" s="30">
        <f t="shared" si="6"/>
        <v>-47634.4</v>
      </c>
      <c r="G27" s="30">
        <f t="shared" si="6"/>
        <v>-32762.4</v>
      </c>
      <c r="H27" s="30">
        <f t="shared" si="6"/>
        <v>-30954</v>
      </c>
      <c r="I27" s="30">
        <f t="shared" si="6"/>
        <v>-66189.2</v>
      </c>
      <c r="J27" s="30">
        <f t="shared" si="6"/>
        <v>-13133.869999999999</v>
      </c>
      <c r="K27" s="30">
        <f aca="true" t="shared" si="7" ref="K27:K35">SUM(B27:J27)</f>
        <v>-453621.2700000001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-62026.8</v>
      </c>
      <c r="C28" s="30">
        <f t="shared" si="8"/>
        <v>-67680.8</v>
      </c>
      <c r="D28" s="30">
        <f t="shared" si="8"/>
        <v>-74368.8</v>
      </c>
      <c r="E28" s="30">
        <f t="shared" si="8"/>
        <v>-40374.4</v>
      </c>
      <c r="F28" s="30">
        <f t="shared" si="8"/>
        <v>-47634.4</v>
      </c>
      <c r="G28" s="30">
        <f t="shared" si="8"/>
        <v>-32762.4</v>
      </c>
      <c r="H28" s="30">
        <f t="shared" si="8"/>
        <v>-30954</v>
      </c>
      <c r="I28" s="30">
        <f t="shared" si="8"/>
        <v>-66189.2</v>
      </c>
      <c r="J28" s="30">
        <f t="shared" si="8"/>
        <v>-7779.2</v>
      </c>
      <c r="K28" s="30">
        <f t="shared" si="7"/>
        <v>-429770.00000000006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-62026.8</v>
      </c>
      <c r="C29" s="30">
        <f aca="true" t="shared" si="9" ref="C29:J29">-ROUND((C9)*$E$3,2)</f>
        <v>-67680.8</v>
      </c>
      <c r="D29" s="30">
        <f t="shared" si="9"/>
        <v>-74368.8</v>
      </c>
      <c r="E29" s="30">
        <f t="shared" si="9"/>
        <v>-40374.4</v>
      </c>
      <c r="F29" s="30">
        <f t="shared" si="9"/>
        <v>-47634.4</v>
      </c>
      <c r="G29" s="30">
        <f t="shared" si="9"/>
        <v>-32762.4</v>
      </c>
      <c r="H29" s="30">
        <f t="shared" si="9"/>
        <v>-30954</v>
      </c>
      <c r="I29" s="30">
        <f t="shared" si="9"/>
        <v>-66189.2</v>
      </c>
      <c r="J29" s="30">
        <f t="shared" si="9"/>
        <v>-7779.2</v>
      </c>
      <c r="K29" s="30">
        <f t="shared" si="7"/>
        <v>-429770.00000000006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680723.59</v>
      </c>
      <c r="C47" s="27">
        <f aca="true" t="shared" si="11" ref="C47:J47">IF(C17+C27+C48&lt;0,0,C17+C27+C48)</f>
        <v>668059.7799999999</v>
      </c>
      <c r="D47" s="27">
        <f t="shared" si="11"/>
        <v>857721.9099999999</v>
      </c>
      <c r="E47" s="27">
        <f t="shared" si="11"/>
        <v>458875.79</v>
      </c>
      <c r="F47" s="27">
        <f t="shared" si="11"/>
        <v>541552.2899999999</v>
      </c>
      <c r="G47" s="27">
        <f t="shared" si="11"/>
        <v>669654.11</v>
      </c>
      <c r="H47" s="27">
        <f t="shared" si="11"/>
        <v>593356.37</v>
      </c>
      <c r="I47" s="27">
        <f t="shared" si="11"/>
        <v>710728.03</v>
      </c>
      <c r="J47" s="27">
        <f t="shared" si="11"/>
        <v>175527.64</v>
      </c>
      <c r="K47" s="20">
        <f>SUM(B47:J47)</f>
        <v>5356199.51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680723.58</v>
      </c>
      <c r="C53" s="10">
        <f t="shared" si="13"/>
        <v>668059.78</v>
      </c>
      <c r="D53" s="10">
        <f t="shared" si="13"/>
        <v>857721.91</v>
      </c>
      <c r="E53" s="10">
        <f t="shared" si="13"/>
        <v>458875.79</v>
      </c>
      <c r="F53" s="10">
        <f t="shared" si="13"/>
        <v>541552.29</v>
      </c>
      <c r="G53" s="10">
        <f t="shared" si="13"/>
        <v>669654.1</v>
      </c>
      <c r="H53" s="10">
        <f t="shared" si="13"/>
        <v>593356.38</v>
      </c>
      <c r="I53" s="10">
        <f>SUM(I54:I66)</f>
        <v>710728.03</v>
      </c>
      <c r="J53" s="10">
        <f t="shared" si="13"/>
        <v>175527.64</v>
      </c>
      <c r="K53" s="5">
        <f>SUM(K54:K66)</f>
        <v>5356199.499999999</v>
      </c>
      <c r="L53" s="9"/>
    </row>
    <row r="54" spans="1:11" ht="16.5" customHeight="1">
      <c r="A54" s="7" t="s">
        <v>60</v>
      </c>
      <c r="B54" s="8">
        <v>594748.19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594748.19</v>
      </c>
    </row>
    <row r="55" spans="1:11" ht="16.5" customHeight="1">
      <c r="A55" s="7" t="s">
        <v>61</v>
      </c>
      <c r="B55" s="8">
        <v>85975.39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85975.39</v>
      </c>
    </row>
    <row r="56" spans="1:11" ht="16.5" customHeight="1">
      <c r="A56" s="7" t="s">
        <v>4</v>
      </c>
      <c r="B56" s="6">
        <v>0</v>
      </c>
      <c r="C56" s="8">
        <v>668059.78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668059.78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857721.91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857721.91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458875.79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458875.79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541552.29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541552.29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669654.1</v>
      </c>
      <c r="H60" s="6">
        <v>0</v>
      </c>
      <c r="I60" s="6">
        <v>0</v>
      </c>
      <c r="J60" s="6">
        <v>0</v>
      </c>
      <c r="K60" s="5">
        <f t="shared" si="14"/>
        <v>669654.1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593356.38</v>
      </c>
      <c r="I61" s="6">
        <v>0</v>
      </c>
      <c r="J61" s="6">
        <v>0</v>
      </c>
      <c r="K61" s="5">
        <f t="shared" si="14"/>
        <v>593356.38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261405.77</v>
      </c>
      <c r="J63" s="6">
        <v>0</v>
      </c>
      <c r="K63" s="5">
        <f t="shared" si="14"/>
        <v>261405.77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449322.26</v>
      </c>
      <c r="J64" s="6">
        <v>0</v>
      </c>
      <c r="K64" s="5">
        <f t="shared" si="14"/>
        <v>449322.26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175527.64</v>
      </c>
      <c r="K65" s="5">
        <f t="shared" si="14"/>
        <v>175527.64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2021-10-08T12:18:31Z</dcterms:modified>
  <cp:category/>
  <cp:version/>
  <cp:contentType/>
  <cp:contentStatus/>
</cp:coreProperties>
</file>