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'detalhamento'!$A$1:$L$69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<sst xmlns="http://schemas.openxmlformats.org/spreadsheetml/2006/main" count="80" uniqueCount="79">
  <si>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</si>
  <si>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</si>
  <si>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</si>
  <si>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</si>
  <si>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</si>
  <si>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</si>
  <si>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</si>
  <si>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</si>
  <si>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</si>
  <si>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</si>
  <si>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</si>
  <si>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</si>
  <si>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</si>
  <si>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</si>
  <si>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</si>
  <si>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</si>
  <si>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</si>
  <si>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</si>
  <si>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</si>
  <si>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</si>
  <si>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</si>
  <si>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</si>
  <si>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</si>
  <si>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</si>
  <si>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</si>
  <si>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</si>
  <si>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</si>
  <si>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</si>
  <si>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</si>
  <si>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</si>
  <si>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</si>
  <si>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</si>
  <si>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</si>
  <si>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</si>
  <si>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</si>
  <si>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</si>
  <si>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</si>
  <si>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</si>
  <si>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</si>
  <si>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</si>
  <si>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</si>
  <si>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</si>
  <si>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</si>
  <si>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</si>
  <si>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</si>
  <si>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</si>
  <si>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</si>
  <si>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</si>
  <si>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</si>
  <si>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</si>
  <si>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</si>
  <si>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</si>
  <si>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</si>
  <si>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</si>
  <si>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</si>
  <si>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</si>
  <si>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</si>
  <si>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</si>
  <si>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</si>
  <si>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</si>
  <si>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</si>
  <si>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</si>
  <si>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</si>
  <si>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</si>
  <si>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</si>
  <si>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</si>
  <si>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</si>
  <si>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</si>
  <si>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</si>
  <si>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</si>
  <si>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</si>
  <si>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</si>
  <si>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</si>
  <si>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</si>
  <si>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</si>
  <si>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</si>
  <si>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19/10/21 - VENCIMENTO 26/10/21</t>
  </si>
  <si>
    <t>5.2.12. Amortização dos Investimentos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</si>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</sst>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74904</v>
      </c>
      <c r="C7" s="10">
        <f>C8+C11</f>
        <v>90460</v>
      </c>
      <c r="D7" s="10">
        <f aca="true" t="shared" si="0" ref="D7:K7">D8+D11</f>
        <v>258824</v>
      </c>
      <c r="E7" s="10">
        <f t="shared" si="0"/>
        <v>220215</v>
      </c>
      <c r="F7" s="10">
        <f t="shared" si="0"/>
        <v>231500</v>
      </c>
      <c r="G7" s="10">
        <f t="shared" si="0"/>
        <v>123345</v>
      </c>
      <c r="H7" s="10">
        <f t="shared" si="0"/>
        <v>64691</v>
      </c>
      <c r="I7" s="10">
        <f t="shared" si="0"/>
        <v>105707</v>
      </c>
      <c r="J7" s="10">
        <f t="shared" si="0"/>
        <v>99193</v>
      </c>
      <c r="K7" s="10">
        <f t="shared" si="0"/>
        <v>184157</v>
      </c>
      <c r="L7" s="10">
        <f>SUM(B7:K7)</f>
        <v>1452996</v>
      </c>
      <c r="M7" s="11"/>
    </row>
    <row r="8" spans="1:13" ht="17.25" customHeight="1">
      <c r="A8" s="12" t="s">
        <v>18</v>
      </c>
      <c r="B8" s="13">
        <f>B9+B10</f>
        <v>5904</v>
      </c>
      <c r="C8" s="13">
        <f aca="true" t="shared" si="1" ref="C8:K8">C9+C10</f>
        <v>6880</v>
      </c>
      <c r="D8" s="13">
        <f t="shared" si="1"/>
        <v>19664</v>
      </c>
      <c r="E8" s="13">
        <f t="shared" si="1"/>
        <v>14160</v>
      </c>
      <c r="F8" s="13">
        <f t="shared" si="1"/>
        <v>14455</v>
      </c>
      <c r="G8" s="13">
        <f t="shared" si="1"/>
        <v>9877</v>
      </c>
      <c r="H8" s="13">
        <f t="shared" si="1"/>
        <v>4693</v>
      </c>
      <c r="I8" s="13">
        <f t="shared" si="1"/>
        <v>5580</v>
      </c>
      <c r="J8" s="13">
        <f t="shared" si="1"/>
        <v>6696</v>
      </c>
      <c r="K8" s="13">
        <f t="shared" si="1"/>
        <v>11750</v>
      </c>
      <c r="L8" s="13">
        <f>SUM(B8:K8)</f>
        <v>99659</v>
      </c>
      <c r="M8"/>
    </row>
    <row r="9" spans="1:13" ht="17.25" customHeight="1">
      <c r="A9" s="14" t="s">
        <v>19</v>
      </c>
      <c r="B9" s="15">
        <v>5900</v>
      </c>
      <c r="C9" s="15">
        <v>6880</v>
      </c>
      <c r="D9" s="15">
        <v>19664</v>
      </c>
      <c r="E9" s="15">
        <v>14160</v>
      </c>
      <c r="F9" s="15">
        <v>14455</v>
      </c>
      <c r="G9" s="15">
        <v>9877</v>
      </c>
      <c r="H9" s="15">
        <v>4691</v>
      </c>
      <c r="I9" s="15">
        <v>5580</v>
      </c>
      <c r="J9" s="15">
        <v>6696</v>
      </c>
      <c r="K9" s="15">
        <v>11750</v>
      </c>
      <c r="L9" s="13">
        <f>SUM(B9:K9)</f>
        <v>99653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69000</v>
      </c>
      <c r="C11" s="15">
        <v>83580</v>
      </c>
      <c r="D11" s="15">
        <v>239160</v>
      </c>
      <c r="E11" s="15">
        <v>206055</v>
      </c>
      <c r="F11" s="15">
        <v>217045</v>
      </c>
      <c r="G11" s="15">
        <v>113468</v>
      </c>
      <c r="H11" s="15">
        <v>59998</v>
      </c>
      <c r="I11" s="15">
        <v>100127</v>
      </c>
      <c r="J11" s="15">
        <v>92497</v>
      </c>
      <c r="K11" s="15">
        <v>172407</v>
      </c>
      <c r="L11" s="13">
        <f>SUM(B11:K11)</f>
        <v>1353337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5.9019</v>
      </c>
      <c r="C13" s="20">
        <v>3.113</v>
      </c>
      <c r="D13" s="20">
        <v>3.7051</v>
      </c>
      <c r="E13" s="20">
        <v>3.753</v>
      </c>
      <c r="F13" s="20">
        <v>3.316</v>
      </c>
      <c r="G13" s="20">
        <v>3.6462</v>
      </c>
      <c r="H13" s="20">
        <v>4.0165</v>
      </c>
      <c r="I13" s="20">
        <v>3.3301</v>
      </c>
      <c r="J13" s="20">
        <v>3.5864</v>
      </c>
      <c r="K13" s="20">
        <v>2.9286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1.120768874855451</v>
      </c>
      <c r="C15" s="22">
        <v>1.336132694218606</v>
      </c>
      <c r="D15" s="22">
        <v>1.302164799425467</v>
      </c>
      <c r="E15" s="22">
        <v>1.205899431391036</v>
      </c>
      <c r="F15" s="22">
        <v>1.387629899127565</v>
      </c>
      <c r="G15" s="22">
        <v>1.33342060824487</v>
      </c>
      <c r="H15" s="22">
        <v>1.319484345026658</v>
      </c>
      <c r="I15" s="22">
        <v>1.290454403772722</v>
      </c>
      <c r="J15" s="22">
        <v>1.478430977132841</v>
      </c>
      <c r="K15" s="22">
        <v>1.224665223348436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498621.6</v>
      </c>
      <c r="C17" s="25">
        <f aca="true" t="shared" si="2" ref="C17:K17">C18+C19+C20+C21+C22+C23+C24</f>
        <v>382810.47</v>
      </c>
      <c r="D17" s="25">
        <f t="shared" si="2"/>
        <v>1280213.43</v>
      </c>
      <c r="E17" s="25">
        <f t="shared" si="2"/>
        <v>1019849.07</v>
      </c>
      <c r="F17" s="25">
        <f t="shared" si="2"/>
        <v>1095864.77</v>
      </c>
      <c r="G17" s="25">
        <f t="shared" si="2"/>
        <v>618893.5</v>
      </c>
      <c r="H17" s="25">
        <f t="shared" si="2"/>
        <v>355930.8499999999</v>
      </c>
      <c r="I17" s="25">
        <f t="shared" si="2"/>
        <v>460430.67</v>
      </c>
      <c r="J17" s="25">
        <f t="shared" si="2"/>
        <v>538246.25</v>
      </c>
      <c r="K17" s="25">
        <f t="shared" si="2"/>
        <v>676747.5599999998</v>
      </c>
      <c r="L17" s="25">
        <f>L18+L19+L20+L21+L22+L23+L24</f>
        <v>6927608.170000001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442075.92</v>
      </c>
      <c r="C18" s="33">
        <f t="shared" si="3"/>
        <v>281601.98</v>
      </c>
      <c r="D18" s="33">
        <f t="shared" si="3"/>
        <v>958968.8</v>
      </c>
      <c r="E18" s="33">
        <f t="shared" si="3"/>
        <v>826466.9</v>
      </c>
      <c r="F18" s="33">
        <f t="shared" si="3"/>
        <v>767654</v>
      </c>
      <c r="G18" s="33">
        <f t="shared" si="3"/>
        <v>449740.54</v>
      </c>
      <c r="H18" s="33">
        <f t="shared" si="3"/>
        <v>259831.4</v>
      </c>
      <c r="I18" s="33">
        <f t="shared" si="3"/>
        <v>352014.88</v>
      </c>
      <c r="J18" s="33">
        <f t="shared" si="3"/>
        <v>355745.78</v>
      </c>
      <c r="K18" s="33">
        <f t="shared" si="3"/>
        <v>539322.19</v>
      </c>
      <c r="L18" s="33">
        <f aca="true" t="shared" si="4" ref="L18:L24">SUM(B18:K18)</f>
        <v>5233422.390000001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53389.01</v>
      </c>
      <c r="C19" s="33">
        <f t="shared" si="5"/>
        <v>94655.63</v>
      </c>
      <c r="D19" s="33">
        <f t="shared" si="5"/>
        <v>289766.62</v>
      </c>
      <c r="E19" s="33">
        <f t="shared" si="5"/>
        <v>170169.06</v>
      </c>
      <c r="F19" s="33">
        <f t="shared" si="5"/>
        <v>297565.64</v>
      </c>
      <c r="G19" s="33">
        <f t="shared" si="5"/>
        <v>149952.76</v>
      </c>
      <c r="H19" s="33">
        <f t="shared" si="5"/>
        <v>83012.06</v>
      </c>
      <c r="I19" s="33">
        <f t="shared" si="5"/>
        <v>102244.27</v>
      </c>
      <c r="J19" s="33">
        <f t="shared" si="5"/>
        <v>170199.8</v>
      </c>
      <c r="K19" s="33">
        <f t="shared" si="5"/>
        <v>121166.94</v>
      </c>
      <c r="L19" s="33">
        <f t="shared" si="4"/>
        <v>1532121.7900000003</v>
      </c>
      <c r="M19"/>
    </row>
    <row r="20" spans="1:13" ht="17.25" customHeight="1">
      <c r="A20" s="27" t="s">
        <v>26</v>
      </c>
      <c r="B20" s="33">
        <v>1815.44</v>
      </c>
      <c r="C20" s="33">
        <v>5211.63</v>
      </c>
      <c r="D20" s="33">
        <v>28795.55</v>
      </c>
      <c r="E20" s="33">
        <v>20530.65</v>
      </c>
      <c r="F20" s="33">
        <v>29303.9</v>
      </c>
      <c r="G20" s="33">
        <v>19200.2</v>
      </c>
      <c r="H20" s="33">
        <v>11746.16</v>
      </c>
      <c r="I20" s="33">
        <v>4830.29</v>
      </c>
      <c r="J20" s="33">
        <v>9618.21</v>
      </c>
      <c r="K20" s="33">
        <v>13575.97</v>
      </c>
      <c r="L20" s="33">
        <f t="shared" si="4"/>
        <v>144628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0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+B28+B33+B47</f>
        <v>-48085.3</v>
      </c>
      <c r="C27" s="33">
        <f t="shared" si="6"/>
        <v>-31901.37</v>
      </c>
      <c r="D27" s="33">
        <f t="shared" si="6"/>
        <v>-91984.81</v>
      </c>
      <c r="E27" s="33">
        <f t="shared" si="6"/>
        <v>-71220.2</v>
      </c>
      <c r="F27" s="33">
        <f t="shared" si="6"/>
        <v>-68277.14</v>
      </c>
      <c r="G27" s="33">
        <f t="shared" si="6"/>
        <v>-46099.880000000005</v>
      </c>
      <c r="H27" s="33">
        <f t="shared" si="6"/>
        <v>-30001.24</v>
      </c>
      <c r="I27" s="33">
        <f t="shared" si="6"/>
        <v>-45677.25</v>
      </c>
      <c r="J27" s="33">
        <f t="shared" si="6"/>
        <v>-31762.690000000002</v>
      </c>
      <c r="K27" s="33">
        <f t="shared" si="6"/>
        <v>-54586.02</v>
      </c>
      <c r="L27" s="33">
        <f aca="true" t="shared" si="7" ref="L27:L34">SUM(B27:K27)</f>
        <v>-519595.9</v>
      </c>
      <c r="M27"/>
    </row>
    <row r="28" spans="1:13" ht="18.75" customHeight="1">
      <c r="A28" s="27" t="s">
        <v>30</v>
      </c>
      <c r="B28" s="33">
        <f>B29+B30+B31+B32</f>
        <v>-25960</v>
      </c>
      <c r="C28" s="33">
        <f aca="true" t="shared" si="8" ref="C28:K28">C29+C30+C31+C32</f>
        <v>-30272</v>
      </c>
      <c r="D28" s="33">
        <f t="shared" si="8"/>
        <v>-86521.6</v>
      </c>
      <c r="E28" s="33">
        <f t="shared" si="8"/>
        <v>-62304</v>
      </c>
      <c r="F28" s="33">
        <f t="shared" si="8"/>
        <v>-63602</v>
      </c>
      <c r="G28" s="33">
        <f t="shared" si="8"/>
        <v>-43458.8</v>
      </c>
      <c r="H28" s="33">
        <f t="shared" si="8"/>
        <v>-20640.4</v>
      </c>
      <c r="I28" s="33">
        <f t="shared" si="8"/>
        <v>-43717.74</v>
      </c>
      <c r="J28" s="33">
        <f t="shared" si="8"/>
        <v>-29462.4</v>
      </c>
      <c r="K28" s="33">
        <f t="shared" si="8"/>
        <v>-51700</v>
      </c>
      <c r="L28" s="33">
        <f t="shared" si="7"/>
        <v>-457638.94</v>
      </c>
      <c r="M28"/>
    </row>
    <row r="29" spans="1:13" s="36" customFormat="1" ht="18.75" customHeight="1">
      <c r="A29" s="34" t="s">
        <v>58</v>
      </c>
      <c r="B29" s="33">
        <f>-ROUND((B9)*$E$3,2)</f>
        <v>-25960</v>
      </c>
      <c r="C29" s="33">
        <f aca="true" t="shared" si="9" ref="C29:K29">-ROUND((C9)*$E$3,2)</f>
        <v>-30272</v>
      </c>
      <c r="D29" s="33">
        <f t="shared" si="9"/>
        <v>-86521.6</v>
      </c>
      <c r="E29" s="33">
        <f t="shared" si="9"/>
        <v>-62304</v>
      </c>
      <c r="F29" s="33">
        <f t="shared" si="9"/>
        <v>-63602</v>
      </c>
      <c r="G29" s="33">
        <f t="shared" si="9"/>
        <v>-43458.8</v>
      </c>
      <c r="H29" s="33">
        <f t="shared" si="9"/>
        <v>-20640.4</v>
      </c>
      <c r="I29" s="33">
        <f t="shared" si="9"/>
        <v>-24552</v>
      </c>
      <c r="J29" s="33">
        <f t="shared" si="9"/>
        <v>-29462.4</v>
      </c>
      <c r="K29" s="33">
        <f t="shared" si="9"/>
        <v>-51700</v>
      </c>
      <c r="L29" s="33">
        <f t="shared" si="7"/>
        <v>-438473.2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-326.64</v>
      </c>
      <c r="J31" s="17">
        <v>0</v>
      </c>
      <c r="K31" s="17">
        <v>0</v>
      </c>
      <c r="L31" s="33">
        <f t="shared" si="7"/>
        <v>-326.64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-18839.1</v>
      </c>
      <c r="J32" s="17">
        <v>0</v>
      </c>
      <c r="K32" s="17">
        <v>0</v>
      </c>
      <c r="L32" s="33">
        <f t="shared" si="7"/>
        <v>-18839.1</v>
      </c>
      <c r="M32"/>
    </row>
    <row r="33" spans="1:13" s="36" customFormat="1" ht="18.75" customHeight="1">
      <c r="A33" s="27" t="s">
        <v>34</v>
      </c>
      <c r="B33" s="38">
        <f>SUM(B34:B46)</f>
        <v>-22125.3</v>
      </c>
      <c r="C33" s="38">
        <f aca="true" t="shared" si="10" ref="C33:K33">SUM(C34:C46)</f>
        <v>-1629.3700000000001</v>
      </c>
      <c r="D33" s="38">
        <f t="shared" si="10"/>
        <v>-5463.209999999999</v>
      </c>
      <c r="E33" s="38">
        <f t="shared" si="10"/>
        <v>-8916.2</v>
      </c>
      <c r="F33" s="38">
        <f t="shared" si="10"/>
        <v>-4675.139999999999</v>
      </c>
      <c r="G33" s="38">
        <f t="shared" si="10"/>
        <v>-2641.08</v>
      </c>
      <c r="H33" s="38">
        <f t="shared" si="10"/>
        <v>-9360.84</v>
      </c>
      <c r="I33" s="38">
        <f t="shared" si="10"/>
        <v>-1959.5100000000002</v>
      </c>
      <c r="J33" s="38">
        <f t="shared" si="10"/>
        <v>-2300.29</v>
      </c>
      <c r="K33" s="38">
        <f t="shared" si="10"/>
        <v>-2886.02</v>
      </c>
      <c r="L33" s="33">
        <f t="shared" si="7"/>
        <v>-61956.96</v>
      </c>
      <c r="M33"/>
    </row>
    <row r="34" spans="1:13" ht="18.75" customHeight="1">
      <c r="A34" s="37" t="s">
        <v>35</v>
      </c>
      <c r="B34" s="38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7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38">
        <v>-2594.03</v>
      </c>
      <c r="C44" s="38">
        <v>-1984.43</v>
      </c>
      <c r="D44" s="38">
        <v>-6653.69</v>
      </c>
      <c r="E44" s="38">
        <v>-5304.79</v>
      </c>
      <c r="F44" s="38">
        <v>-5693.9</v>
      </c>
      <c r="G44" s="38">
        <v>-3216.6</v>
      </c>
      <c r="H44" s="38">
        <v>-1854.73</v>
      </c>
      <c r="I44" s="38">
        <v>-2386.51</v>
      </c>
      <c r="J44" s="38">
        <v>-2801.55</v>
      </c>
      <c r="K44" s="38">
        <v>-3514.91</v>
      </c>
      <c r="L44" s="38">
        <f t="shared" si="11"/>
        <v>-36005.13999999999</v>
      </c>
    </row>
    <row r="45" spans="1:12" ht="18.75" customHeight="1">
      <c r="A45" s="37" t="s">
        <v>77</v>
      </c>
      <c r="B45" s="38">
        <v>464.13</v>
      </c>
      <c r="C45" s="38">
        <v>355.06</v>
      </c>
      <c r="D45" s="38">
        <v>1190.48</v>
      </c>
      <c r="E45" s="38">
        <v>949.14</v>
      </c>
      <c r="F45" s="38">
        <v>1018.76</v>
      </c>
      <c r="G45" s="38">
        <v>575.52</v>
      </c>
      <c r="H45" s="38">
        <v>331.85</v>
      </c>
      <c r="I45" s="38">
        <v>427</v>
      </c>
      <c r="J45" s="38">
        <v>501.26</v>
      </c>
      <c r="K45" s="38">
        <v>628.89</v>
      </c>
      <c r="L45" s="38">
        <f t="shared" si="11"/>
        <v>6442.090000000001</v>
      </c>
    </row>
    <row r="46" spans="1:13" ht="12" customHeight="1">
      <c r="A46" s="14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8"/>
      <c r="M46" s="39"/>
    </row>
    <row r="47" spans="1:13" ht="18.75" customHeight="1">
      <c r="A47" s="27" t="s">
        <v>46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30">
        <f t="shared" si="11"/>
        <v>0</v>
      </c>
      <c r="M47" s="39"/>
    </row>
    <row r="48" spans="1:13" ht="12" customHeight="1">
      <c r="A48" s="27"/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30">
        <f>SUM(B48:K48)</f>
        <v>0</v>
      </c>
      <c r="M48" s="40"/>
    </row>
    <row r="49" spans="1:13" ht="18.75" customHeight="1">
      <c r="A49" s="19" t="s">
        <v>47</v>
      </c>
      <c r="B49" s="41">
        <f>IF(B17+B27+B40+B50&lt;0,0,B17+B27+B50)</f>
        <v>450536.3</v>
      </c>
      <c r="C49" s="41">
        <f aca="true" t="shared" si="12" ref="C49:K49">IF(C17+C27+C40+C50&lt;0,0,C17+C27+C50)</f>
        <v>350909.1</v>
      </c>
      <c r="D49" s="41">
        <f t="shared" si="12"/>
        <v>1188228.6199999999</v>
      </c>
      <c r="E49" s="41">
        <f t="shared" si="12"/>
        <v>948628.87</v>
      </c>
      <c r="F49" s="41">
        <f t="shared" si="12"/>
        <v>1027587.63</v>
      </c>
      <c r="G49" s="41">
        <f t="shared" si="12"/>
        <v>572793.62</v>
      </c>
      <c r="H49" s="41">
        <f t="shared" si="12"/>
        <v>325929.6099999999</v>
      </c>
      <c r="I49" s="41">
        <f t="shared" si="12"/>
        <v>414753.42</v>
      </c>
      <c r="J49" s="41">
        <f t="shared" si="12"/>
        <v>506483.56</v>
      </c>
      <c r="K49" s="41">
        <f t="shared" si="12"/>
        <v>622161.5399999998</v>
      </c>
      <c r="L49" s="42">
        <f>SUM(B49:K49)</f>
        <v>6408012.27</v>
      </c>
      <c r="M49" s="55"/>
    </row>
    <row r="50" spans="1:12" ht="18.75" customHeight="1">
      <c r="A50" s="27" t="s">
        <v>48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7">
        <f>SUM(C50:K50)</f>
        <v>0</v>
      </c>
    </row>
    <row r="51" spans="1:13" ht="18.75" customHeight="1">
      <c r="A51" s="27" t="s">
        <v>49</v>
      </c>
      <c r="B51" s="33">
        <f>IF(B17+B27+B40+B50&gt;0,0,B17+B27+B50)</f>
        <v>0</v>
      </c>
      <c r="C51" s="33">
        <f aca="true" t="shared" si="13" ref="C51:K51">IF(C17+C27+C40+C50&gt;0,0,C17+C27+C50)</f>
        <v>0</v>
      </c>
      <c r="D51" s="33">
        <f t="shared" si="13"/>
        <v>0</v>
      </c>
      <c r="E51" s="33">
        <f t="shared" si="13"/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17">
        <f>SUM(C51:K51)</f>
        <v>0</v>
      </c>
      <c r="M51"/>
    </row>
    <row r="52" spans="1:12" ht="12" customHeight="1">
      <c r="A52" s="19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</row>
    <row r="53" spans="1:12" ht="12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  <row r="54" spans="1:12" ht="12" customHeight="1">
      <c r="A54" s="9"/>
      <c r="B54" s="44">
        <v>0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/>
      <c r="L54" s="44"/>
    </row>
    <row r="55" spans="1:13" ht="18.75" customHeight="1">
      <c r="A55" s="45" t="s">
        <v>50</v>
      </c>
      <c r="B55" s="41">
        <f>SUM(B56:B69)</f>
        <v>450536.3</v>
      </c>
      <c r="C55" s="41">
        <f aca="true" t="shared" si="14" ref="C55:J55">SUM(C56:C67)</f>
        <v>350909.10000000003</v>
      </c>
      <c r="D55" s="41">
        <f t="shared" si="14"/>
        <v>1188228.62</v>
      </c>
      <c r="E55" s="41">
        <f t="shared" si="14"/>
        <v>948628.87</v>
      </c>
      <c r="F55" s="41">
        <f t="shared" si="14"/>
        <v>1027587.64</v>
      </c>
      <c r="G55" s="41">
        <f t="shared" si="14"/>
        <v>572793.62</v>
      </c>
      <c r="H55" s="41">
        <f t="shared" si="14"/>
        <v>325929.61</v>
      </c>
      <c r="I55" s="41">
        <f>SUM(I56:I70)</f>
        <v>414753.42</v>
      </c>
      <c r="J55" s="41">
        <f t="shared" si="14"/>
        <v>506483.56</v>
      </c>
      <c r="K55" s="41">
        <f>SUM(K56:K69)</f>
        <v>622161.54</v>
      </c>
      <c r="L55" s="46">
        <f>SUM(B55:K55)</f>
        <v>6408012.28</v>
      </c>
      <c r="M55" s="40"/>
    </row>
    <row r="56" spans="1:13" ht="18.75" customHeight="1">
      <c r="A56" s="47" t="s">
        <v>51</v>
      </c>
      <c r="B56" s="48">
        <v>450536.3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aca="true" t="shared" si="15" ref="L56:L67">SUM(B56:K56)</f>
        <v>450536.3</v>
      </c>
      <c r="M56" s="40"/>
    </row>
    <row r="57" spans="1:12" ht="18.75" customHeight="1">
      <c r="A57" s="47" t="s">
        <v>61</v>
      </c>
      <c r="B57" s="17">
        <v>0</v>
      </c>
      <c r="C57" s="48">
        <v>306413.83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306413.83</v>
      </c>
    </row>
    <row r="58" spans="1:12" ht="18.75" customHeight="1">
      <c r="A58" s="47" t="s">
        <v>62</v>
      </c>
      <c r="B58" s="17">
        <v>0</v>
      </c>
      <c r="C58" s="48">
        <v>44495.27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44495.27</v>
      </c>
    </row>
    <row r="59" spans="1:12" ht="18.75" customHeight="1">
      <c r="A59" s="47" t="s">
        <v>52</v>
      </c>
      <c r="B59" s="17">
        <v>0</v>
      </c>
      <c r="C59" s="17">
        <v>0</v>
      </c>
      <c r="D59" s="48">
        <v>1188228.62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1188228.62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48">
        <v>948628.87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948628.87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48">
        <v>1027587.64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1027587.64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48">
        <v>572793.62</v>
      </c>
      <c r="H62" s="17">
        <v>0</v>
      </c>
      <c r="I62" s="17">
        <v>0</v>
      </c>
      <c r="J62" s="17">
        <v>0</v>
      </c>
      <c r="K62" s="17">
        <v>0</v>
      </c>
      <c r="L62" s="46">
        <f t="shared" si="15"/>
        <v>572793.62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48">
        <v>325929.61</v>
      </c>
      <c r="I63" s="17">
        <v>0</v>
      </c>
      <c r="J63" s="17">
        <v>0</v>
      </c>
      <c r="K63" s="17">
        <v>0</v>
      </c>
      <c r="L63" s="46">
        <f t="shared" si="15"/>
        <v>325929.61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5"/>
        <v>0</v>
      </c>
    </row>
    <row r="65" spans="1:12" ht="18.75" customHeight="1">
      <c r="A65" s="47" t="s">
        <v>59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48">
        <v>506483.56</v>
      </c>
      <c r="K65" s="17">
        <v>0</v>
      </c>
      <c r="L65" s="46">
        <f t="shared" si="15"/>
        <v>506483.56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350276.95</v>
      </c>
      <c r="L66" s="46">
        <f t="shared" si="15"/>
        <v>350276.95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9">
        <v>271884.59</v>
      </c>
      <c r="L67" s="46">
        <f t="shared" si="15"/>
        <v>271884.59</v>
      </c>
    </row>
    <row r="68" spans="1:12" ht="18.75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47" t="s">
        <v>72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6">
        <f>SUM(B69:K69)</f>
        <v>0</v>
      </c>
    </row>
    <row r="70" spans="1:12" ht="18" customHeight="1">
      <c r="A70" s="50" t="s">
        <v>78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1">
        <v>414753.42</v>
      </c>
      <c r="J70" s="53">
        <v>0</v>
      </c>
      <c r="K70" s="53">
        <v>0</v>
      </c>
      <c r="L70" s="51">
        <f>SUM(B70:K70)</f>
        <v>414753.42</v>
      </c>
    </row>
    <row r="71" spans="1:12" ht="18" customHeight="1">
      <c r="A71" s="52"/>
      <c r="B71"/>
      <c r="C71"/>
      <c r="D71"/>
      <c r="E71"/>
      <c r="F71"/>
      <c r="G71"/>
      <c r="H71"/>
      <c r="I71"/>
      <c r="J71"/>
      <c r="K71"/>
      <c r="L71"/>
    </row>
    <row r="72" spans="1:11" ht="18" customHeight="1">
      <c r="A72" s="52"/>
      <c r="I72"/>
      <c r="K72"/>
    </row>
    <row r="73" spans="1:11" ht="14.25">
      <c r="A73" s="54"/>
      <c r="J73"/>
      <c r="K73"/>
    </row>
    <row r="74" ht="14.25">
      <c r="K74"/>
    </row>
    <row r="75" ht="14.25">
      <c r="K75"/>
    </row>
    <row r="76" ht="14.25">
      <c r="K76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2021-10-25T18:47:50Z</dcterms:modified>
  <cp:category/>
  <cp:version/>
  <cp:contentType/>
  <cp:contentStatus/>
</cp:coreProperties>
</file>