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<sst xmlns="http://schemas.openxmlformats.org/spreadsheetml/2006/main" count="81" uniqueCount="78">
  <si>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</si>
  <si>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</si>
  <si>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</si>
  <si>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</si>
  <si>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</si>
  <si>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</si>
  <si>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</si>
  <si>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</si>
  <si>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</si>
  <si>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</si>
  <si>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</si>
  <si>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</si>
  <si>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</si>
  <si>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</si>
  <si>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</si>
  <si>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</si>
  <si>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</si>
  <si>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</si>
  <si>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</si>
  <si>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</si>
  <si>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</si>
  <si>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</si>
  <si>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</si>
  <si>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</si>
  <si>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</si>
  <si>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</si>
  <si>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</si>
  <si>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</si>
  <si>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</si>
  <si>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</si>
  <si>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</si>
  <si>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</si>
  <si>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</si>
  <si>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</si>
  <si>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</si>
  <si>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</si>
  <si>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</si>
  <si>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</si>
  <si>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</si>
  <si>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</si>
  <si>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</si>
  <si>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</si>
  <si>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</si>
  <si>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</si>
  <si>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</si>
  <si>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</si>
  <si>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</si>
  <si>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</si>
  <si>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</si>
  <si>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</si>
  <si>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</si>
  <si>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</si>
  <si>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</si>
  <si>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</si>
  <si>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</si>
  <si>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</si>
  <si>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</si>
  <si>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</si>
  <si>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</si>
  <si>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</si>
  <si>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</si>
  <si>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</si>
  <si>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</si>
  <si>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</si>
  <si>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</si>
  <si>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</si>
  <si>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</si>
  <si>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</si>
  <si>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</si>
  <si>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</si>
  <si>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</si>
  <si>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</si>
  <si>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</si>
  <si>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01/11/21 - VENCIMENTO 09/11/21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</si>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</sst>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273967</v>
      </c>
      <c r="C7" s="9">
        <f t="shared" si="0"/>
        <v>195858</v>
      </c>
      <c r="D7" s="9">
        <f t="shared" si="0"/>
        <v>203262</v>
      </c>
      <c r="E7" s="9">
        <f t="shared" si="0"/>
        <v>44188</v>
      </c>
      <c r="F7" s="9">
        <f t="shared" si="0"/>
        <v>152179</v>
      </c>
      <c r="G7" s="9">
        <f t="shared" si="0"/>
        <v>240871</v>
      </c>
      <c r="H7" s="9">
        <f t="shared" si="0"/>
        <v>32646</v>
      </c>
      <c r="I7" s="9">
        <f t="shared" si="0"/>
        <v>188912</v>
      </c>
      <c r="J7" s="9">
        <f t="shared" si="0"/>
        <v>171453</v>
      </c>
      <c r="K7" s="9">
        <f t="shared" si="0"/>
        <v>250025</v>
      </c>
      <c r="L7" s="9">
        <f t="shared" si="0"/>
        <v>192798</v>
      </c>
      <c r="M7" s="9">
        <f t="shared" si="0"/>
        <v>87717</v>
      </c>
      <c r="N7" s="9">
        <f t="shared" si="0"/>
        <v>56111</v>
      </c>
      <c r="O7" s="9">
        <f t="shared" si="0"/>
        <v>2089987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13919</v>
      </c>
      <c r="C8" s="11">
        <f t="shared" si="1"/>
        <v>14539</v>
      </c>
      <c r="D8" s="11">
        <f t="shared" si="1"/>
        <v>10559</v>
      </c>
      <c r="E8" s="11">
        <f t="shared" si="1"/>
        <v>1952</v>
      </c>
      <c r="F8" s="11">
        <f t="shared" si="1"/>
        <v>7858</v>
      </c>
      <c r="G8" s="11">
        <f t="shared" si="1"/>
        <v>11018</v>
      </c>
      <c r="H8" s="11">
        <f t="shared" si="1"/>
        <v>2216</v>
      </c>
      <c r="I8" s="11">
        <f t="shared" si="1"/>
        <v>13547</v>
      </c>
      <c r="J8" s="11">
        <f t="shared" si="1"/>
        <v>10424</v>
      </c>
      <c r="K8" s="11">
        <f t="shared" si="1"/>
        <v>9053</v>
      </c>
      <c r="L8" s="11">
        <f t="shared" si="1"/>
        <v>7722</v>
      </c>
      <c r="M8" s="11">
        <f t="shared" si="1"/>
        <v>4228</v>
      </c>
      <c r="N8" s="11">
        <f t="shared" si="1"/>
        <v>3726</v>
      </c>
      <c r="O8" s="11">
        <f t="shared" si="1"/>
        <v>110761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13919</v>
      </c>
      <c r="C9" s="11">
        <v>14539</v>
      </c>
      <c r="D9" s="11">
        <v>10559</v>
      </c>
      <c r="E9" s="11">
        <v>1952</v>
      </c>
      <c r="F9" s="11">
        <v>7858</v>
      </c>
      <c r="G9" s="11">
        <v>11018</v>
      </c>
      <c r="H9" s="11">
        <v>2216</v>
      </c>
      <c r="I9" s="11">
        <v>13545</v>
      </c>
      <c r="J9" s="11">
        <v>10424</v>
      </c>
      <c r="K9" s="11">
        <v>9047</v>
      </c>
      <c r="L9" s="11">
        <v>7722</v>
      </c>
      <c r="M9" s="11">
        <v>4220</v>
      </c>
      <c r="N9" s="11">
        <v>3711</v>
      </c>
      <c r="O9" s="11">
        <f>SUM(B9:N9)</f>
        <v>110730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6</v>
      </c>
      <c r="L10" s="13">
        <v>0</v>
      </c>
      <c r="M10" s="13">
        <v>8</v>
      </c>
      <c r="N10" s="13">
        <v>15</v>
      </c>
      <c r="O10" s="11">
        <f>SUM(B10:N10)</f>
        <v>31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260048</v>
      </c>
      <c r="C11" s="13">
        <v>181319</v>
      </c>
      <c r="D11" s="13">
        <v>192703</v>
      </c>
      <c r="E11" s="13">
        <v>42236</v>
      </c>
      <c r="F11" s="13">
        <v>144321</v>
      </c>
      <c r="G11" s="13">
        <v>229853</v>
      </c>
      <c r="H11" s="13">
        <v>30430</v>
      </c>
      <c r="I11" s="13">
        <v>175365</v>
      </c>
      <c r="J11" s="13">
        <v>161029</v>
      </c>
      <c r="K11" s="13">
        <v>240972</v>
      </c>
      <c r="L11" s="13">
        <v>185076</v>
      </c>
      <c r="M11" s="13">
        <v>83489</v>
      </c>
      <c r="N11" s="13">
        <v>52385</v>
      </c>
      <c r="O11" s="11">
        <f>SUM(B11:N11)</f>
        <v>1979226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1.631628069032221</v>
      </c>
      <c r="C15" s="19">
        <v>1.674366800844652</v>
      </c>
      <c r="D15" s="19">
        <v>1.575479638684191</v>
      </c>
      <c r="E15" s="19">
        <v>1.265920611645674</v>
      </c>
      <c r="F15" s="19">
        <v>1.828724573805807</v>
      </c>
      <c r="G15" s="19">
        <v>2.071047936378443</v>
      </c>
      <c r="H15" s="19">
        <v>2.248793479490734</v>
      </c>
      <c r="I15" s="19">
        <v>1.693806378345019</v>
      </c>
      <c r="J15" s="19">
        <v>1.690328514444003</v>
      </c>
      <c r="K15" s="19">
        <v>1.517250097500514</v>
      </c>
      <c r="L15" s="19">
        <v>1.59892239581014</v>
      </c>
      <c r="M15" s="19">
        <v>1.686337091480229</v>
      </c>
      <c r="N15" s="19">
        <v>1.555177097574056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1092679.24</v>
      </c>
      <c r="C17" s="24">
        <f aca="true" t="shared" si="2" ref="C17:N17">C18+C19+C20+C21+C22+C23+C24+C25</f>
        <v>808374.4</v>
      </c>
      <c r="D17" s="24">
        <f t="shared" si="2"/>
        <v>689519.39</v>
      </c>
      <c r="E17" s="24">
        <f t="shared" si="2"/>
        <v>209300.22000000003</v>
      </c>
      <c r="F17" s="24">
        <f t="shared" si="2"/>
        <v>698023.17</v>
      </c>
      <c r="G17" s="24">
        <f t="shared" si="2"/>
        <v>1031134.08</v>
      </c>
      <c r="H17" s="24">
        <f t="shared" si="2"/>
        <v>200078.73</v>
      </c>
      <c r="I17" s="24">
        <f t="shared" si="2"/>
        <v>792212.07</v>
      </c>
      <c r="J17" s="24">
        <f t="shared" si="2"/>
        <v>712777.72</v>
      </c>
      <c r="K17" s="24">
        <f t="shared" si="2"/>
        <v>896549.01</v>
      </c>
      <c r="L17" s="24">
        <f t="shared" si="2"/>
        <v>834471.88</v>
      </c>
      <c r="M17" s="24">
        <f t="shared" si="2"/>
        <v>463040.98000000004</v>
      </c>
      <c r="N17" s="24">
        <f t="shared" si="2"/>
        <v>242700.7</v>
      </c>
      <c r="O17" s="24">
        <f>O18+O19+O20+O21+O22+O23+O24+O25</f>
        <v>8670861.590000002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610316.29</v>
      </c>
      <c r="C18" s="30">
        <f t="shared" si="3"/>
        <v>450728.02</v>
      </c>
      <c r="D18" s="30">
        <f t="shared" si="3"/>
        <v>410223.37</v>
      </c>
      <c r="E18" s="30">
        <f t="shared" si="3"/>
        <v>152351.39</v>
      </c>
      <c r="F18" s="30">
        <f t="shared" si="3"/>
        <v>355992.33</v>
      </c>
      <c r="G18" s="30">
        <f t="shared" si="3"/>
        <v>463604.41</v>
      </c>
      <c r="H18" s="30">
        <f t="shared" si="3"/>
        <v>84363.79</v>
      </c>
      <c r="I18" s="30">
        <f t="shared" si="3"/>
        <v>431682.81</v>
      </c>
      <c r="J18" s="30">
        <f t="shared" si="3"/>
        <v>394050.43</v>
      </c>
      <c r="K18" s="30">
        <f t="shared" si="3"/>
        <v>543179.31</v>
      </c>
      <c r="L18" s="30">
        <f t="shared" si="3"/>
        <v>476905.13</v>
      </c>
      <c r="M18" s="30">
        <f t="shared" si="3"/>
        <v>250379.4</v>
      </c>
      <c r="N18" s="30">
        <f t="shared" si="3"/>
        <v>144670.99</v>
      </c>
      <c r="O18" s="30">
        <f aca="true" t="shared" si="4" ref="O18:O25">SUM(B18:N18)</f>
        <v>4768447.670000002</v>
      </c>
    </row>
    <row r="19" spans="1:23" ht="18.75" customHeight="1">
      <c r="A19" s="26" t="s">
        <v>35</v>
      </c>
      <c r="B19" s="30">
        <f>IF(B15&lt;&gt;0,ROUND((B15-1)*B18,2),0)</f>
        <v>385492.9</v>
      </c>
      <c r="C19" s="30">
        <f aca="true" t="shared" si="5" ref="C19:N19">IF(C15&lt;&gt;0,ROUND((C15-1)*C18,2),0)</f>
        <v>303956.01</v>
      </c>
      <c r="D19" s="30">
        <f t="shared" si="5"/>
        <v>236075.2</v>
      </c>
      <c r="E19" s="30">
        <f t="shared" si="5"/>
        <v>40513.37</v>
      </c>
      <c r="F19" s="30">
        <f t="shared" si="5"/>
        <v>295019.59</v>
      </c>
      <c r="G19" s="30">
        <f t="shared" si="5"/>
        <v>496542.55</v>
      </c>
      <c r="H19" s="30">
        <f t="shared" si="5"/>
        <v>105352.95</v>
      </c>
      <c r="I19" s="30">
        <f t="shared" si="5"/>
        <v>299504.29</v>
      </c>
      <c r="J19" s="30">
        <f t="shared" si="5"/>
        <v>272024.25</v>
      </c>
      <c r="K19" s="30">
        <f t="shared" si="5"/>
        <v>280959.55</v>
      </c>
      <c r="L19" s="30">
        <f t="shared" si="5"/>
        <v>285629.16</v>
      </c>
      <c r="M19" s="30">
        <f t="shared" si="5"/>
        <v>171844.67</v>
      </c>
      <c r="N19" s="30">
        <f t="shared" si="5"/>
        <v>80318.02</v>
      </c>
      <c r="O19" s="30">
        <f t="shared" si="4"/>
        <v>3253232.51</v>
      </c>
      <c r="W19" s="62"/>
    </row>
    <row r="20" spans="1:15" ht="18.75" customHeight="1">
      <c r="A20" s="26" t="s">
        <v>36</v>
      </c>
      <c r="B20" s="30">
        <v>44342.56</v>
      </c>
      <c r="C20" s="30">
        <v>30910.77</v>
      </c>
      <c r="D20" s="30">
        <v>19585.5</v>
      </c>
      <c r="E20" s="30">
        <v>7724.73</v>
      </c>
      <c r="F20" s="30">
        <v>22926.51</v>
      </c>
      <c r="G20" s="30">
        <v>34618.5</v>
      </c>
      <c r="H20" s="30">
        <v>3664.57</v>
      </c>
      <c r="I20" s="30">
        <v>24682.3</v>
      </c>
      <c r="J20" s="30">
        <v>26477.41</v>
      </c>
      <c r="K20" s="30">
        <v>36981.58</v>
      </c>
      <c r="L20" s="30">
        <v>36429.51</v>
      </c>
      <c r="M20" s="30">
        <v>15241.59</v>
      </c>
      <c r="N20" s="30">
        <v>9252.54</v>
      </c>
      <c r="O20" s="30">
        <f t="shared" si="4"/>
        <v>312838.07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-66052.56999999999</v>
      </c>
      <c r="C27" s="30">
        <f>+C28+C30+C43+C44+C47-C48</f>
        <v>-67614.09999999999</v>
      </c>
      <c r="D27" s="30">
        <f t="shared" si="6"/>
        <v>-52837.659999999996</v>
      </c>
      <c r="E27" s="30">
        <f t="shared" si="6"/>
        <v>-9524.179999999998</v>
      </c>
      <c r="F27" s="30">
        <f t="shared" si="6"/>
        <v>-37689.479999999996</v>
      </c>
      <c r="G27" s="30">
        <f t="shared" si="6"/>
        <v>-53079.079999999994</v>
      </c>
      <c r="H27" s="30">
        <f t="shared" si="6"/>
        <v>-11606.82</v>
      </c>
      <c r="I27" s="30">
        <f t="shared" si="6"/>
        <v>-63097.43</v>
      </c>
      <c r="J27" s="30">
        <f t="shared" si="6"/>
        <v>-49056.9</v>
      </c>
      <c r="K27" s="30">
        <f t="shared" si="6"/>
        <v>-43790.43</v>
      </c>
      <c r="L27" s="30">
        <f t="shared" si="6"/>
        <v>-37674.32</v>
      </c>
      <c r="M27" s="30">
        <f t="shared" si="6"/>
        <v>-20592.83</v>
      </c>
      <c r="N27" s="30">
        <f t="shared" si="6"/>
        <v>-17428.89</v>
      </c>
      <c r="O27" s="30">
        <f t="shared" si="6"/>
        <v>-530044.69</v>
      </c>
    </row>
    <row r="28" spans="1:15" ht="18.75" customHeight="1">
      <c r="A28" s="26" t="s">
        <v>40</v>
      </c>
      <c r="B28" s="31">
        <f>+B29</f>
        <v>-61243.6</v>
      </c>
      <c r="C28" s="31">
        <f>+C29</f>
        <v>-63971.6</v>
      </c>
      <c r="D28" s="31">
        <f aca="true" t="shared" si="7" ref="D28:O28">+D29</f>
        <v>-46459.6</v>
      </c>
      <c r="E28" s="31">
        <f t="shared" si="7"/>
        <v>-8588.8</v>
      </c>
      <c r="F28" s="31">
        <f t="shared" si="7"/>
        <v>-34575.2</v>
      </c>
      <c r="G28" s="31">
        <f t="shared" si="7"/>
        <v>-48479.2</v>
      </c>
      <c r="H28" s="31">
        <f t="shared" si="7"/>
        <v>-9750.4</v>
      </c>
      <c r="I28" s="31">
        <f t="shared" si="7"/>
        <v>-59598</v>
      </c>
      <c r="J28" s="31">
        <f t="shared" si="7"/>
        <v>-45865.6</v>
      </c>
      <c r="K28" s="31">
        <f t="shared" si="7"/>
        <v>-39806.8</v>
      </c>
      <c r="L28" s="31">
        <f t="shared" si="7"/>
        <v>-33976.8</v>
      </c>
      <c r="M28" s="31">
        <f t="shared" si="7"/>
        <v>-18568</v>
      </c>
      <c r="N28" s="31">
        <f t="shared" si="7"/>
        <v>-16328.4</v>
      </c>
      <c r="O28" s="31">
        <f t="shared" si="7"/>
        <v>-487212</v>
      </c>
    </row>
    <row r="29" spans="1:26" ht="18.75" customHeight="1">
      <c r="A29" s="27" t="s">
        <v>41</v>
      </c>
      <c r="B29" s="16">
        <f>ROUND((-B9)*$G$3,2)</f>
        <v>-61243.6</v>
      </c>
      <c r="C29" s="16">
        <f aca="true" t="shared" si="8" ref="C29:N29">ROUND((-C9)*$G$3,2)</f>
        <v>-63971.6</v>
      </c>
      <c r="D29" s="16">
        <f t="shared" si="8"/>
        <v>-46459.6</v>
      </c>
      <c r="E29" s="16">
        <f t="shared" si="8"/>
        <v>-8588.8</v>
      </c>
      <c r="F29" s="16">
        <f t="shared" si="8"/>
        <v>-34575.2</v>
      </c>
      <c r="G29" s="16">
        <f t="shared" si="8"/>
        <v>-48479.2</v>
      </c>
      <c r="H29" s="16">
        <f t="shared" si="8"/>
        <v>-9750.4</v>
      </c>
      <c r="I29" s="16">
        <f t="shared" si="8"/>
        <v>-59598</v>
      </c>
      <c r="J29" s="16">
        <f t="shared" si="8"/>
        <v>-45865.6</v>
      </c>
      <c r="K29" s="16">
        <f t="shared" si="8"/>
        <v>-39806.8</v>
      </c>
      <c r="L29" s="16">
        <f t="shared" si="8"/>
        <v>-33976.8</v>
      </c>
      <c r="M29" s="16">
        <f t="shared" si="8"/>
        <v>-18568</v>
      </c>
      <c r="N29" s="16">
        <f t="shared" si="8"/>
        <v>-16328.4</v>
      </c>
      <c r="O29" s="32">
        <f aca="true" t="shared" si="9" ref="O29:O48">SUM(B29:N29)</f>
        <v>-487212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-4808.97</v>
      </c>
      <c r="C30" s="31">
        <f aca="true" t="shared" si="10" ref="C30:O30">SUM(C31:C41)</f>
        <v>-3642.4999999999995</v>
      </c>
      <c r="D30" s="31">
        <f t="shared" si="10"/>
        <v>-3059.25</v>
      </c>
      <c r="E30" s="31">
        <f t="shared" si="10"/>
        <v>-935.38</v>
      </c>
      <c r="F30" s="31">
        <f t="shared" si="10"/>
        <v>-3114.2799999999997</v>
      </c>
      <c r="G30" s="31">
        <f t="shared" si="10"/>
        <v>-4599.88</v>
      </c>
      <c r="H30" s="31">
        <f t="shared" si="10"/>
        <v>-891.3599999999999</v>
      </c>
      <c r="I30" s="31">
        <f t="shared" si="10"/>
        <v>-3499.43</v>
      </c>
      <c r="J30" s="31">
        <f t="shared" si="10"/>
        <v>-3191.2999999999997</v>
      </c>
      <c r="K30" s="31">
        <f t="shared" si="10"/>
        <v>-3983.6299999999997</v>
      </c>
      <c r="L30" s="31">
        <f t="shared" si="10"/>
        <v>-3697.5199999999995</v>
      </c>
      <c r="M30" s="31">
        <f t="shared" si="10"/>
        <v>-2024.83</v>
      </c>
      <c r="N30" s="31">
        <f t="shared" si="10"/>
        <v>-1100.49</v>
      </c>
      <c r="O30" s="31">
        <f t="shared" si="10"/>
        <v>-38548.81999999998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-5856.89</v>
      </c>
      <c r="C39" s="33">
        <v>-4436.23</v>
      </c>
      <c r="D39" s="33">
        <v>-3725.89</v>
      </c>
      <c r="E39" s="33">
        <v>-1139.21</v>
      </c>
      <c r="F39" s="33">
        <v>-3792.91</v>
      </c>
      <c r="G39" s="33">
        <v>-5602.24</v>
      </c>
      <c r="H39" s="33">
        <v>-1085.6</v>
      </c>
      <c r="I39" s="33">
        <v>-4261.99</v>
      </c>
      <c r="J39" s="33">
        <v>-3886.72</v>
      </c>
      <c r="K39" s="33">
        <v>-4851.7</v>
      </c>
      <c r="L39" s="33">
        <v>-4503.24</v>
      </c>
      <c r="M39" s="33">
        <v>-2466.06</v>
      </c>
      <c r="N39" s="33">
        <v>-1340.27</v>
      </c>
      <c r="O39" s="33">
        <f t="shared" si="9"/>
        <v>-46948.94999999998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1047.92</v>
      </c>
      <c r="C41" s="33">
        <v>793.73</v>
      </c>
      <c r="D41" s="33">
        <v>666.64</v>
      </c>
      <c r="E41" s="33">
        <v>203.83</v>
      </c>
      <c r="F41" s="33">
        <v>678.63</v>
      </c>
      <c r="G41" s="33">
        <v>1002.36</v>
      </c>
      <c r="H41" s="33">
        <v>194.24</v>
      </c>
      <c r="I41" s="33">
        <v>762.56</v>
      </c>
      <c r="J41" s="33">
        <v>695.42</v>
      </c>
      <c r="K41" s="33">
        <v>868.07</v>
      </c>
      <c r="L41" s="33">
        <v>805.72</v>
      </c>
      <c r="M41" s="33">
        <v>441.23</v>
      </c>
      <c r="N41" s="33">
        <v>239.78</v>
      </c>
      <c r="O41" s="33">
        <f>SUM(B41:N41)</f>
        <v>8400.130000000001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-3318.81</v>
      </c>
      <c r="E43" s="35">
        <v>0</v>
      </c>
      <c r="F43" s="35">
        <v>0</v>
      </c>
      <c r="G43" s="35">
        <v>0</v>
      </c>
      <c r="H43" s="35">
        <v>-965.06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-4283.87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1026626.67</v>
      </c>
      <c r="C46" s="36">
        <f t="shared" si="11"/>
        <v>740760.3</v>
      </c>
      <c r="D46" s="36">
        <f t="shared" si="11"/>
        <v>636681.73</v>
      </c>
      <c r="E46" s="36">
        <f t="shared" si="11"/>
        <v>199776.04000000004</v>
      </c>
      <c r="F46" s="36">
        <f t="shared" si="11"/>
        <v>660333.6900000001</v>
      </c>
      <c r="G46" s="36">
        <f t="shared" si="11"/>
        <v>978055</v>
      </c>
      <c r="H46" s="36">
        <f t="shared" si="11"/>
        <v>188471.91</v>
      </c>
      <c r="I46" s="36">
        <f t="shared" si="11"/>
        <v>729114.6399999999</v>
      </c>
      <c r="J46" s="36">
        <f t="shared" si="11"/>
        <v>663720.82</v>
      </c>
      <c r="K46" s="36">
        <f t="shared" si="11"/>
        <v>852758.58</v>
      </c>
      <c r="L46" s="36">
        <f t="shared" si="11"/>
        <v>796797.56</v>
      </c>
      <c r="M46" s="36">
        <f t="shared" si="11"/>
        <v>442448.15</v>
      </c>
      <c r="N46" s="36">
        <f t="shared" si="11"/>
        <v>225271.81</v>
      </c>
      <c r="O46" s="36">
        <f>SUM(B46:N46)</f>
        <v>8140816.899999999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1026626.67</v>
      </c>
      <c r="C52" s="51">
        <f t="shared" si="12"/>
        <v>740760.2899999999</v>
      </c>
      <c r="D52" s="51">
        <f t="shared" si="12"/>
        <v>636681.72</v>
      </c>
      <c r="E52" s="51">
        <f t="shared" si="12"/>
        <v>199776.04</v>
      </c>
      <c r="F52" s="51">
        <f t="shared" si="12"/>
        <v>660333.7</v>
      </c>
      <c r="G52" s="51">
        <f t="shared" si="12"/>
        <v>978055</v>
      </c>
      <c r="H52" s="51">
        <f t="shared" si="12"/>
        <v>188471.92</v>
      </c>
      <c r="I52" s="51">
        <f t="shared" si="12"/>
        <v>729114.64</v>
      </c>
      <c r="J52" s="51">
        <f t="shared" si="12"/>
        <v>663720.82</v>
      </c>
      <c r="K52" s="51">
        <f t="shared" si="12"/>
        <v>852758.58</v>
      </c>
      <c r="L52" s="51">
        <f t="shared" si="12"/>
        <v>796797.57</v>
      </c>
      <c r="M52" s="51">
        <f t="shared" si="12"/>
        <v>442448.16</v>
      </c>
      <c r="N52" s="51">
        <f t="shared" si="12"/>
        <v>225271.81</v>
      </c>
      <c r="O52" s="36">
        <f t="shared" si="12"/>
        <v>8140816.919999999</v>
      </c>
      <c r="Q52"/>
    </row>
    <row r="53" spans="1:18" ht="18.75" customHeight="1">
      <c r="A53" s="26" t="s">
        <v>57</v>
      </c>
      <c r="B53" s="51">
        <v>849644.25</v>
      </c>
      <c r="C53" s="51">
        <v>542553.33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1392197.58</v>
      </c>
      <c r="P53"/>
      <c r="Q53"/>
      <c r="R53" s="43"/>
    </row>
    <row r="54" spans="1:16" ht="18.75" customHeight="1">
      <c r="A54" s="26" t="s">
        <v>58</v>
      </c>
      <c r="B54" s="51">
        <v>176982.42</v>
      </c>
      <c r="C54" s="51">
        <v>198206.96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375189.38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636681.72</v>
      </c>
      <c r="E55" s="52">
        <v>0</v>
      </c>
      <c r="F55" s="52">
        <v>0</v>
      </c>
      <c r="G55" s="52">
        <v>0</v>
      </c>
      <c r="H55" s="51">
        <v>188471.92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825153.64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199776.04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199776.04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660333.7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660333.7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978055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978055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729114.64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729114.64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663720.82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663720.82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852758.58</v>
      </c>
      <c r="L61" s="31">
        <v>796797.57</v>
      </c>
      <c r="M61" s="52">
        <v>0</v>
      </c>
      <c r="N61" s="52">
        <v>0</v>
      </c>
      <c r="O61" s="36">
        <f t="shared" si="13"/>
        <v>1649556.15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442448.16</v>
      </c>
      <c r="N62" s="52">
        <v>0</v>
      </c>
      <c r="O62" s="36">
        <f t="shared" si="13"/>
        <v>442448.16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225271.81</v>
      </c>
      <c r="O63" s="55">
        <f t="shared" si="13"/>
        <v>225271.81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2021-11-08T17:01:31Z</dcterms:modified>
  <cp:category/>
  <cp:version/>
  <cp:contentType/>
  <cp:contentStatus/>
</cp:coreProperties>
</file>