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<sst xmlns="http://schemas.openxmlformats.org/spreadsheetml/2006/main" count="75" uniqueCount="74">
  <si>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</si>
  <si>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</si>
  <si>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</si>
  <si>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</si>
  <si>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</si>
  <si>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</si>
  <si>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</si>
  <si>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</si>
  <si>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</si>
  <si>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</si>
  <si>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</si>
  <si>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</si>
  <si>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</si>
  <si>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</si>
  <si>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</si>
  <si>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</si>
  <si>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</si>
  <si>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</si>
  <si>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</si>
  <si>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</si>
  <si>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</si>
  <si>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</si>
  <si>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</si>
  <si>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</si>
  <si>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</si>
  <si>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</si>
  <si>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</si>
  <si>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</si>
  <si>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</si>
  <si>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</si>
  <si>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</si>
  <si>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</si>
  <si>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</si>
  <si>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</si>
  <si>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</si>
  <si>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</si>
  <si>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</si>
  <si>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</si>
  <si>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</si>
  <si>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</si>
  <si>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</si>
  <si>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</si>
  <si>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</si>
  <si>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</si>
  <si>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</si>
  <si>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</si>
  <si>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</si>
  <si>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</si>
  <si>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</si>
  <si>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</si>
  <si>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</si>
  <si>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</si>
  <si>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</si>
  <si>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</si>
  <si>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</si>
  <si>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</si>
  <si>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</si>
  <si>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</si>
  <si>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</si>
  <si>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</si>
  <si>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</si>
  <si>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</si>
  <si>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</si>
  <si>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</si>
  <si>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</si>
  <si>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</si>
  <si>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</si>
  <si>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</si>
  <si>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</si>
  <si>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</si>
  <si>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</si>
  <si>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</si>
  <si>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28/11/21 - VENCIMENTO 03/12/21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</si>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</sst>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98373</v>
      </c>
      <c r="C7" s="47">
        <f t="shared" si="0"/>
        <v>66508</v>
      </c>
      <c r="D7" s="47">
        <f t="shared" si="0"/>
        <v>106955</v>
      </c>
      <c r="E7" s="47">
        <f t="shared" si="0"/>
        <v>51860</v>
      </c>
      <c r="F7" s="47">
        <f t="shared" si="0"/>
        <v>81242</v>
      </c>
      <c r="G7" s="47">
        <f t="shared" si="0"/>
        <v>81143</v>
      </c>
      <c r="H7" s="47">
        <f t="shared" si="0"/>
        <v>100508</v>
      </c>
      <c r="I7" s="47">
        <f t="shared" si="0"/>
        <v>127085</v>
      </c>
      <c r="J7" s="47">
        <f t="shared" si="0"/>
        <v>27879</v>
      </c>
      <c r="K7" s="47">
        <f t="shared" si="0"/>
        <v>741553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9876</v>
      </c>
      <c r="C8" s="45">
        <f t="shared" si="1"/>
        <v>8502</v>
      </c>
      <c r="D8" s="45">
        <f t="shared" si="1"/>
        <v>10669</v>
      </c>
      <c r="E8" s="45">
        <f t="shared" si="1"/>
        <v>5787</v>
      </c>
      <c r="F8" s="45">
        <f t="shared" si="1"/>
        <v>7882</v>
      </c>
      <c r="G8" s="45">
        <f t="shared" si="1"/>
        <v>4957</v>
      </c>
      <c r="H8" s="45">
        <f t="shared" si="1"/>
        <v>5027</v>
      </c>
      <c r="I8" s="45">
        <f t="shared" si="1"/>
        <v>11393</v>
      </c>
      <c r="J8" s="45">
        <f t="shared" si="1"/>
        <v>1368</v>
      </c>
      <c r="K8" s="38">
        <f>SUM(B8:J8)</f>
        <v>65461</v>
      </c>
      <c r="L8"/>
      <c r="M8"/>
      <c r="N8"/>
    </row>
    <row r="9" spans="1:14" ht="16.5" customHeight="1">
      <c r="A9" s="22" t="s">
        <v>35</v>
      </c>
      <c r="B9" s="45">
        <v>9868</v>
      </c>
      <c r="C9" s="45">
        <v>8495</v>
      </c>
      <c r="D9" s="45">
        <v>10667</v>
      </c>
      <c r="E9" s="45">
        <v>5773</v>
      </c>
      <c r="F9" s="45">
        <v>7879</v>
      </c>
      <c r="G9" s="45">
        <v>4955</v>
      </c>
      <c r="H9" s="45">
        <v>5027</v>
      </c>
      <c r="I9" s="45">
        <v>11364</v>
      </c>
      <c r="J9" s="45">
        <v>1368</v>
      </c>
      <c r="K9" s="38">
        <f>SUM(B9:J9)</f>
        <v>65396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7</v>
      </c>
      <c r="D10" s="45">
        <v>2</v>
      </c>
      <c r="E10" s="45">
        <v>14</v>
      </c>
      <c r="F10" s="45">
        <v>3</v>
      </c>
      <c r="G10" s="45">
        <v>2</v>
      </c>
      <c r="H10" s="45">
        <v>0</v>
      </c>
      <c r="I10" s="45">
        <v>29</v>
      </c>
      <c r="J10" s="45">
        <v>0</v>
      </c>
      <c r="K10" s="38">
        <f>SUM(B10:J10)</f>
        <v>65</v>
      </c>
      <c r="L10"/>
      <c r="M10"/>
      <c r="N10"/>
    </row>
    <row r="11" spans="1:14" ht="16.5" customHeight="1">
      <c r="A11" s="44" t="s">
        <v>33</v>
      </c>
      <c r="B11" s="43">
        <v>88497</v>
      </c>
      <c r="C11" s="43">
        <v>58006</v>
      </c>
      <c r="D11" s="43">
        <v>96286</v>
      </c>
      <c r="E11" s="43">
        <v>46073</v>
      </c>
      <c r="F11" s="43">
        <v>73360</v>
      </c>
      <c r="G11" s="43">
        <v>76186</v>
      </c>
      <c r="H11" s="43">
        <v>95481</v>
      </c>
      <c r="I11" s="43">
        <v>115692</v>
      </c>
      <c r="J11" s="43">
        <v>26511</v>
      </c>
      <c r="K11" s="38">
        <f>SUM(B11:J11)</f>
        <v>676092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1.144439241589013</v>
      </c>
      <c r="C15" s="39">
        <v>1.234948239855897</v>
      </c>
      <c r="D15" s="39">
        <v>1.043060515209775</v>
      </c>
      <c r="E15" s="39">
        <v>1.217486197720816</v>
      </c>
      <c r="F15" s="39">
        <v>1.154514127589892</v>
      </c>
      <c r="G15" s="39">
        <v>1.096252409866286</v>
      </c>
      <c r="H15" s="39">
        <v>1.064341642232194</v>
      </c>
      <c r="I15" s="39">
        <v>1.063317011750942</v>
      </c>
      <c r="J15" s="39">
        <v>1.078871511856412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399751.32</v>
      </c>
      <c r="C17" s="36">
        <f aca="true" t="shared" si="2" ref="C17:J17">C18+C19+C20+C21+C22+C23+C24</f>
        <v>328112.93</v>
      </c>
      <c r="D17" s="36">
        <f t="shared" si="2"/>
        <v>479775.16000000003</v>
      </c>
      <c r="E17" s="36">
        <f t="shared" si="2"/>
        <v>242335.89</v>
      </c>
      <c r="F17" s="36">
        <f t="shared" si="2"/>
        <v>367663.03</v>
      </c>
      <c r="G17" s="36">
        <f t="shared" si="2"/>
        <v>351659.43</v>
      </c>
      <c r="H17" s="36">
        <f t="shared" si="2"/>
        <v>346892.68000000005</v>
      </c>
      <c r="I17" s="36">
        <f t="shared" si="2"/>
        <v>445075.45000000007</v>
      </c>
      <c r="J17" s="36">
        <f t="shared" si="2"/>
        <v>112993.23999999999</v>
      </c>
      <c r="K17" s="36">
        <f aca="true" t="shared" si="3" ref="K17:K24">SUM(B17:J17)</f>
        <v>3074259.130000001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335156.81</v>
      </c>
      <c r="C18" s="30">
        <f t="shared" si="4"/>
        <v>248939.44</v>
      </c>
      <c r="D18" s="30">
        <f t="shared" si="4"/>
        <v>443788.38</v>
      </c>
      <c r="E18" s="30">
        <f t="shared" si="4"/>
        <v>187090.14</v>
      </c>
      <c r="F18" s="30">
        <f t="shared" si="4"/>
        <v>310157.58</v>
      </c>
      <c r="G18" s="30">
        <f t="shared" si="4"/>
        <v>312911.75</v>
      </c>
      <c r="H18" s="30">
        <f t="shared" si="4"/>
        <v>308609.81</v>
      </c>
      <c r="I18" s="30">
        <f t="shared" si="4"/>
        <v>394166.84</v>
      </c>
      <c r="J18" s="30">
        <f t="shared" si="4"/>
        <v>97844.14</v>
      </c>
      <c r="K18" s="30">
        <f t="shared" si="3"/>
        <v>2638664.89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48409.8</v>
      </c>
      <c r="C19" s="30">
        <f t="shared" si="5"/>
        <v>58487.88</v>
      </c>
      <c r="D19" s="30">
        <f t="shared" si="5"/>
        <v>19109.76</v>
      </c>
      <c r="E19" s="30">
        <f t="shared" si="5"/>
        <v>40689.52</v>
      </c>
      <c r="F19" s="30">
        <f t="shared" si="5"/>
        <v>47923.73</v>
      </c>
      <c r="G19" s="30">
        <f t="shared" si="5"/>
        <v>30118.51</v>
      </c>
      <c r="H19" s="30">
        <f t="shared" si="5"/>
        <v>19856.46</v>
      </c>
      <c r="I19" s="30">
        <f t="shared" si="5"/>
        <v>24957.47</v>
      </c>
      <c r="J19" s="30">
        <f t="shared" si="5"/>
        <v>7717.12</v>
      </c>
      <c r="K19" s="30">
        <f t="shared" si="3"/>
        <v>297270.25</v>
      </c>
      <c r="L19"/>
      <c r="M19"/>
      <c r="N19"/>
    </row>
    <row r="20" spans="1:14" ht="16.5" customHeight="1">
      <c r="A20" s="18" t="s">
        <v>28</v>
      </c>
      <c r="B20" s="30">
        <v>14798.77</v>
      </c>
      <c r="C20" s="30">
        <v>17913.73</v>
      </c>
      <c r="D20" s="30">
        <v>12719.2</v>
      </c>
      <c r="E20" s="30">
        <v>11784.35</v>
      </c>
      <c r="F20" s="30">
        <v>8195.78</v>
      </c>
      <c r="G20" s="30">
        <v>7243.23</v>
      </c>
      <c r="H20" s="30">
        <v>15654.53</v>
      </c>
      <c r="I20" s="30">
        <v>23179.26</v>
      </c>
      <c r="J20" s="30">
        <v>6046.04</v>
      </c>
      <c r="K20" s="30">
        <f t="shared" si="3"/>
        <v>117534.88999999998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-48537.399999999994</v>
      </c>
      <c r="C27" s="30">
        <f t="shared" si="6"/>
        <v>-41577.54</v>
      </c>
      <c r="D27" s="30">
        <f t="shared" si="6"/>
        <v>-72183.24</v>
      </c>
      <c r="E27" s="30">
        <f t="shared" si="6"/>
        <v>-28507.11</v>
      </c>
      <c r="F27" s="30">
        <f t="shared" si="6"/>
        <v>-39370.22</v>
      </c>
      <c r="G27" s="30">
        <f t="shared" si="6"/>
        <v>-26296.83</v>
      </c>
      <c r="H27" s="30">
        <f t="shared" si="6"/>
        <v>-26558.949999999997</v>
      </c>
      <c r="I27" s="30">
        <f t="shared" si="6"/>
        <v>-55699.42</v>
      </c>
      <c r="J27" s="30">
        <f t="shared" si="6"/>
        <v>-12995.96</v>
      </c>
      <c r="K27" s="30">
        <f aca="true" t="shared" si="7" ref="K27:K35">SUM(B27:J27)</f>
        <v>-351726.67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-43419.2</v>
      </c>
      <c r="C28" s="30">
        <f t="shared" si="8"/>
        <v>-37378</v>
      </c>
      <c r="D28" s="30">
        <f t="shared" si="8"/>
        <v>-46934.8</v>
      </c>
      <c r="E28" s="30">
        <f t="shared" si="8"/>
        <v>-25401.2</v>
      </c>
      <c r="F28" s="30">
        <f t="shared" si="8"/>
        <v>-34667.6</v>
      </c>
      <c r="G28" s="30">
        <f t="shared" si="8"/>
        <v>-21802</v>
      </c>
      <c r="H28" s="30">
        <f t="shared" si="8"/>
        <v>-22118.8</v>
      </c>
      <c r="I28" s="30">
        <f t="shared" si="8"/>
        <v>-50001.6</v>
      </c>
      <c r="J28" s="30">
        <f t="shared" si="8"/>
        <v>-6019.2</v>
      </c>
      <c r="K28" s="30">
        <f t="shared" si="7"/>
        <v>-287742.4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-43419.2</v>
      </c>
      <c r="C29" s="30">
        <f aca="true" t="shared" si="9" ref="C29:J29">-ROUND((C9)*$E$3,2)</f>
        <v>-37378</v>
      </c>
      <c r="D29" s="30">
        <f t="shared" si="9"/>
        <v>-46934.8</v>
      </c>
      <c r="E29" s="30">
        <f t="shared" si="9"/>
        <v>-25401.2</v>
      </c>
      <c r="F29" s="30">
        <f t="shared" si="9"/>
        <v>-34667.6</v>
      </c>
      <c r="G29" s="30">
        <f t="shared" si="9"/>
        <v>-21802</v>
      </c>
      <c r="H29" s="30">
        <f t="shared" si="9"/>
        <v>-22118.8</v>
      </c>
      <c r="I29" s="30">
        <f t="shared" si="9"/>
        <v>-50001.6</v>
      </c>
      <c r="J29" s="30">
        <f t="shared" si="9"/>
        <v>-6019.2</v>
      </c>
      <c r="K29" s="30">
        <f t="shared" si="7"/>
        <v>-287742.4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-5118.2</v>
      </c>
      <c r="C33" s="27">
        <f aca="true" t="shared" si="10" ref="C33:J33">SUM(C34:C44)</f>
        <v>-4199.54</v>
      </c>
      <c r="D33" s="27">
        <f t="shared" si="10"/>
        <v>-25248.44</v>
      </c>
      <c r="E33" s="27">
        <f t="shared" si="10"/>
        <v>-3105.91</v>
      </c>
      <c r="F33" s="27">
        <f t="shared" si="10"/>
        <v>-4702.62</v>
      </c>
      <c r="G33" s="27">
        <f t="shared" si="10"/>
        <v>-4494.83</v>
      </c>
      <c r="H33" s="27">
        <f t="shared" si="10"/>
        <v>-4440.15</v>
      </c>
      <c r="I33" s="27">
        <f t="shared" si="10"/>
        <v>-5697.82</v>
      </c>
      <c r="J33" s="27">
        <f t="shared" si="10"/>
        <v>-6976.76</v>
      </c>
      <c r="K33" s="30">
        <f t="shared" si="7"/>
        <v>-63984.270000000004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-6240.46</v>
      </c>
      <c r="C43" s="27">
        <v>-5120.37</v>
      </c>
      <c r="D43" s="27">
        <v>-7480.55</v>
      </c>
      <c r="E43" s="27">
        <v>-3786.94</v>
      </c>
      <c r="F43" s="27">
        <v>-5733.75</v>
      </c>
      <c r="G43" s="27">
        <v>-5480.4</v>
      </c>
      <c r="H43" s="27">
        <v>-5413.73</v>
      </c>
      <c r="I43" s="27">
        <v>-6947.17</v>
      </c>
      <c r="J43" s="27">
        <v>-1760.13</v>
      </c>
      <c r="K43" s="27">
        <f>SUM(B43:J43)</f>
        <v>-47963.49999999999</v>
      </c>
      <c r="L43" s="24"/>
      <c r="M43"/>
      <c r="N43"/>
    </row>
    <row r="44" spans="1:14" s="23" customFormat="1" ht="16.5" customHeight="1">
      <c r="A44" s="25" t="s">
        <v>73</v>
      </c>
      <c r="B44" s="27">
        <v>1122.26</v>
      </c>
      <c r="C44" s="27">
        <v>920.83</v>
      </c>
      <c r="D44" s="27">
        <v>1345.27</v>
      </c>
      <c r="E44" s="27">
        <v>681.03</v>
      </c>
      <c r="F44" s="27">
        <v>1031.13</v>
      </c>
      <c r="G44" s="27">
        <v>985.57</v>
      </c>
      <c r="H44" s="27">
        <v>973.58</v>
      </c>
      <c r="I44" s="27">
        <v>1249.35</v>
      </c>
      <c r="J44" s="27">
        <v>316.53</v>
      </c>
      <c r="K44" s="27">
        <f>SUM(B44:J44)</f>
        <v>8625.550000000001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351213.92000000004</v>
      </c>
      <c r="C48" s="27">
        <f aca="true" t="shared" si="11" ref="C48:J48">IF(C17+C27+C49&lt;0,0,C17+C27+C49)</f>
        <v>286535.39</v>
      </c>
      <c r="D48" s="27">
        <f t="shared" si="11"/>
        <v>407591.92000000004</v>
      </c>
      <c r="E48" s="27">
        <f t="shared" si="11"/>
        <v>213828.78000000003</v>
      </c>
      <c r="F48" s="27">
        <f t="shared" si="11"/>
        <v>328292.81000000006</v>
      </c>
      <c r="G48" s="27">
        <f t="shared" si="11"/>
        <v>325362.6</v>
      </c>
      <c r="H48" s="27">
        <f t="shared" si="11"/>
        <v>320333.73000000004</v>
      </c>
      <c r="I48" s="27">
        <f t="shared" si="11"/>
        <v>389376.0300000001</v>
      </c>
      <c r="J48" s="27">
        <f t="shared" si="11"/>
        <v>99997.28</v>
      </c>
      <c r="K48" s="20">
        <f>SUM(B48:J48)</f>
        <v>2722532.4600000004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351213.91000000003</v>
      </c>
      <c r="C54" s="10">
        <f t="shared" si="13"/>
        <v>286535.4</v>
      </c>
      <c r="D54" s="10">
        <f t="shared" si="13"/>
        <v>407591.92</v>
      </c>
      <c r="E54" s="10">
        <f t="shared" si="13"/>
        <v>213828.78</v>
      </c>
      <c r="F54" s="10">
        <f t="shared" si="13"/>
        <v>328292.81</v>
      </c>
      <c r="G54" s="10">
        <f t="shared" si="13"/>
        <v>325362.6</v>
      </c>
      <c r="H54" s="10">
        <f t="shared" si="13"/>
        <v>320333.74</v>
      </c>
      <c r="I54" s="10">
        <f>SUM(I55:I67)</f>
        <v>389376.02</v>
      </c>
      <c r="J54" s="10">
        <f t="shared" si="13"/>
        <v>99997.27</v>
      </c>
      <c r="K54" s="5">
        <f>SUM(K55:K67)</f>
        <v>2722532.45</v>
      </c>
      <c r="L54" s="9"/>
    </row>
    <row r="55" spans="1:11" ht="16.5" customHeight="1">
      <c r="A55" s="7" t="s">
        <v>60</v>
      </c>
      <c r="B55" s="8">
        <v>307066.32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307066.32</v>
      </c>
    </row>
    <row r="56" spans="1:11" ht="16.5" customHeight="1">
      <c r="A56" s="7" t="s">
        <v>61</v>
      </c>
      <c r="B56" s="8">
        <v>44147.59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44147.59</v>
      </c>
    </row>
    <row r="57" spans="1:11" ht="16.5" customHeight="1">
      <c r="A57" s="7" t="s">
        <v>4</v>
      </c>
      <c r="B57" s="6">
        <v>0</v>
      </c>
      <c r="C57" s="8">
        <v>286535.4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286535.4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407591.92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407591.92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213828.78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213828.78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328292.81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328292.81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325362.6</v>
      </c>
      <c r="H61" s="6">
        <v>0</v>
      </c>
      <c r="I61" s="6">
        <v>0</v>
      </c>
      <c r="J61" s="6">
        <v>0</v>
      </c>
      <c r="K61" s="5">
        <f t="shared" si="14"/>
        <v>325362.6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320333.74</v>
      </c>
      <c r="I62" s="6">
        <v>0</v>
      </c>
      <c r="J62" s="6">
        <v>0</v>
      </c>
      <c r="K62" s="5">
        <f t="shared" si="14"/>
        <v>320333.74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133400.22</v>
      </c>
      <c r="J64" s="6">
        <v>0</v>
      </c>
      <c r="K64" s="5">
        <f t="shared" si="14"/>
        <v>133400.22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255975.8</v>
      </c>
      <c r="J65" s="6">
        <v>0</v>
      </c>
      <c r="K65" s="5">
        <f t="shared" si="14"/>
        <v>255975.8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99997.27</v>
      </c>
      <c r="K66" s="5">
        <f t="shared" si="14"/>
        <v>99997.27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2021-12-02T18:42:08Z</dcterms:modified>
  <cp:category/>
  <cp:version/>
  <cp:contentType/>
  <cp:contentStatus/>
</cp:coreProperties>
</file>