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<sst xmlns="http://schemas.openxmlformats.org/spreadsheetml/2006/main" count="76" uniqueCount="75">
  <si>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</si>
  <si>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</si>
  <si>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</si>
  <si>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</si>
  <si>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</si>
  <si>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</si>
  <si>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</si>
  <si>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</si>
  <si>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</si>
  <si>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</si>
  <si>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</si>
  <si>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</si>
  <si>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</si>
  <si>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</si>
  <si>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</si>
  <si>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</si>
  <si>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</si>
  <si>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</si>
  <si>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</si>
  <si>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</si>
  <si>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</si>
  <si>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</si>
  <si>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</si>
  <si>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</si>
  <si>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</si>
  <si>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</si>
  <si>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</si>
  <si>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</si>
  <si>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</si>
  <si>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</si>
  <si>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</si>
  <si>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</si>
  <si>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</si>
  <si>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</si>
  <si>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</si>
  <si>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</si>
  <si>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</si>
  <si>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</si>
  <si>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</si>
  <si>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</si>
  <si>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</si>
  <si>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</si>
  <si>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</si>
  <si>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</si>
  <si>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</si>
  <si>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</si>
  <si>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</si>
  <si>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</si>
  <si>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</si>
  <si>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</si>
  <si>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</si>
  <si>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</si>
  <si>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</si>
  <si>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</si>
  <si>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</si>
  <si>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</si>
  <si>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</si>
  <si>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</si>
  <si>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</si>
  <si>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</si>
  <si>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</si>
  <si>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</si>
  <si>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</si>
  <si>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</si>
  <si>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</si>
  <si>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</si>
  <si>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</si>
  <si>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</si>
  <si>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</si>
  <si>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</si>
  <si>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</si>
  <si>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23/11/21 - VENCIMENTO 30/11/21</t>
  </si>
  <si>
    <t>5.2.11. Amortização dos Investimentos</t>
  </si>
  <si>
    <t>5.3. Revisão de Remuneração pelo Transporte Coletivo ¹</t>
  </si>
  <si>
    <t>¹ Revisões de outubro: passageiros (37.310), fator de transição, ar condicionado, Arla 32 e rede da madrugada.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</si>
</sst>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44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9" t="s">
        <v>50</v>
      </c>
      <c r="B4" s="60" t="s">
        <v>49</v>
      </c>
      <c r="C4" s="61"/>
      <c r="D4" s="61"/>
      <c r="E4" s="61"/>
      <c r="F4" s="61"/>
      <c r="G4" s="61"/>
      <c r="H4" s="61"/>
      <c r="I4" s="61"/>
      <c r="J4" s="61"/>
      <c r="K4" s="59" t="s">
        <v>48</v>
      </c>
    </row>
    <row r="5" spans="1:11" ht="43.5" customHeight="1">
      <c r="A5" s="59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9"/>
    </row>
    <row r="6" spans="1:11" ht="18.75" customHeight="1">
      <c r="A6" s="59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9"/>
    </row>
    <row r="7" spans="1:14" ht="16.5" customHeight="1">
      <c r="A7" s="13" t="s">
        <v>36</v>
      </c>
      <c r="B7" s="47">
        <f aca="true" t="shared" si="0" ref="B7:K7">B8+B11</f>
        <v>308684</v>
      </c>
      <c r="C7" s="47">
        <f t="shared" si="0"/>
        <v>263531</v>
      </c>
      <c r="D7" s="47">
        <f t="shared" si="0"/>
        <v>321342</v>
      </c>
      <c r="E7" s="47">
        <f t="shared" si="0"/>
        <v>176229</v>
      </c>
      <c r="F7" s="47">
        <f t="shared" si="0"/>
        <v>216477</v>
      </c>
      <c r="G7" s="47">
        <f t="shared" si="0"/>
        <v>220310</v>
      </c>
      <c r="H7" s="47">
        <f t="shared" si="0"/>
        <v>260694</v>
      </c>
      <c r="I7" s="47">
        <f t="shared" si="0"/>
        <v>349628</v>
      </c>
      <c r="J7" s="47">
        <f t="shared" si="0"/>
        <v>108319</v>
      </c>
      <c r="K7" s="47">
        <f t="shared" si="0"/>
        <v>2225214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21343</v>
      </c>
      <c r="C8" s="45">
        <f t="shared" si="1"/>
        <v>21190</v>
      </c>
      <c r="D8" s="45">
        <f t="shared" si="1"/>
        <v>20899</v>
      </c>
      <c r="E8" s="45">
        <f t="shared" si="1"/>
        <v>13696</v>
      </c>
      <c r="F8" s="45">
        <f t="shared" si="1"/>
        <v>15886</v>
      </c>
      <c r="G8" s="45">
        <f t="shared" si="1"/>
        <v>8806</v>
      </c>
      <c r="H8" s="45">
        <f t="shared" si="1"/>
        <v>8064</v>
      </c>
      <c r="I8" s="45">
        <f t="shared" si="1"/>
        <v>22030</v>
      </c>
      <c r="J8" s="45">
        <f t="shared" si="1"/>
        <v>4228</v>
      </c>
      <c r="K8" s="38">
        <f>SUM(B8:J8)</f>
        <v>136142</v>
      </c>
      <c r="L8"/>
      <c r="M8"/>
      <c r="N8"/>
    </row>
    <row r="9" spans="1:14" ht="16.5" customHeight="1">
      <c r="A9" s="22" t="s">
        <v>34</v>
      </c>
      <c r="B9" s="45">
        <v>21293</v>
      </c>
      <c r="C9" s="45">
        <v>21181</v>
      </c>
      <c r="D9" s="45">
        <v>20893</v>
      </c>
      <c r="E9" s="45">
        <v>13643</v>
      </c>
      <c r="F9" s="45">
        <v>15870</v>
      </c>
      <c r="G9" s="45">
        <v>8804</v>
      </c>
      <c r="H9" s="45">
        <v>8064</v>
      </c>
      <c r="I9" s="45">
        <v>21951</v>
      </c>
      <c r="J9" s="45">
        <v>4228</v>
      </c>
      <c r="K9" s="38">
        <f>SUM(B9:J9)</f>
        <v>135927</v>
      </c>
      <c r="L9"/>
      <c r="M9"/>
      <c r="N9"/>
    </row>
    <row r="10" spans="1:14" ht="16.5" customHeight="1">
      <c r="A10" s="22" t="s">
        <v>33</v>
      </c>
      <c r="B10" s="45">
        <v>50</v>
      </c>
      <c r="C10" s="45">
        <v>9</v>
      </c>
      <c r="D10" s="45">
        <v>6</v>
      </c>
      <c r="E10" s="45">
        <v>53</v>
      </c>
      <c r="F10" s="45">
        <v>16</v>
      </c>
      <c r="G10" s="45">
        <v>2</v>
      </c>
      <c r="H10" s="45">
        <v>0</v>
      </c>
      <c r="I10" s="45">
        <v>79</v>
      </c>
      <c r="J10" s="45">
        <v>0</v>
      </c>
      <c r="K10" s="38">
        <f>SUM(B10:J10)</f>
        <v>215</v>
      </c>
      <c r="L10"/>
      <c r="M10"/>
      <c r="N10"/>
    </row>
    <row r="11" spans="1:14" ht="16.5" customHeight="1">
      <c r="A11" s="44" t="s">
        <v>32</v>
      </c>
      <c r="B11" s="43">
        <v>287341</v>
      </c>
      <c r="C11" s="43">
        <v>242341</v>
      </c>
      <c r="D11" s="43">
        <v>300443</v>
      </c>
      <c r="E11" s="43">
        <v>162533</v>
      </c>
      <c r="F11" s="43">
        <v>200591</v>
      </c>
      <c r="G11" s="43">
        <v>211504</v>
      </c>
      <c r="H11" s="43">
        <v>252630</v>
      </c>
      <c r="I11" s="43">
        <v>327598</v>
      </c>
      <c r="J11" s="43">
        <v>104091</v>
      </c>
      <c r="K11" s="38">
        <f>SUM(B11:J11)</f>
        <v>2089072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1.192457445529539</v>
      </c>
      <c r="C15" s="39">
        <v>1.231241035465706</v>
      </c>
      <c r="D15" s="39">
        <v>1.055955559505169</v>
      </c>
      <c r="E15" s="39">
        <v>1.327389931842693</v>
      </c>
      <c r="F15" s="39">
        <v>1.102897877766338</v>
      </c>
      <c r="G15" s="39">
        <v>1.180012809412966</v>
      </c>
      <c r="H15" s="39">
        <v>1.103277710533828</v>
      </c>
      <c r="I15" s="39">
        <v>1.105832125365701</v>
      </c>
      <c r="J15" s="39">
        <v>1.169638559401896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1289157.51</v>
      </c>
      <c r="C17" s="36">
        <f aca="true" t="shared" si="2" ref="C17:J17">C18+C19+C20+C21+C22+C23+C24</f>
        <v>1249834.57</v>
      </c>
      <c r="D17" s="36">
        <f t="shared" si="2"/>
        <v>1435426.0100000002</v>
      </c>
      <c r="E17" s="36">
        <f t="shared" si="2"/>
        <v>868732.52</v>
      </c>
      <c r="F17" s="36">
        <f t="shared" si="2"/>
        <v>934672.7999999999</v>
      </c>
      <c r="G17" s="36">
        <f t="shared" si="2"/>
        <v>1023982.1199999999</v>
      </c>
      <c r="H17" s="36">
        <f t="shared" si="2"/>
        <v>911325.7400000001</v>
      </c>
      <c r="I17" s="36">
        <f t="shared" si="2"/>
        <v>1247102.8199999998</v>
      </c>
      <c r="J17" s="36">
        <f t="shared" si="2"/>
        <v>458317.75</v>
      </c>
      <c r="K17" s="36">
        <f aca="true" t="shared" si="3" ref="K17:K24">SUM(B17:J17)</f>
        <v>9418551.84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1051686.39</v>
      </c>
      <c r="C18" s="30">
        <f t="shared" si="4"/>
        <v>986396.53</v>
      </c>
      <c r="D18" s="30">
        <f t="shared" si="4"/>
        <v>1333344.36</v>
      </c>
      <c r="E18" s="30">
        <f t="shared" si="4"/>
        <v>635763.74</v>
      </c>
      <c r="F18" s="30">
        <f t="shared" si="4"/>
        <v>826444.24</v>
      </c>
      <c r="G18" s="30">
        <f t="shared" si="4"/>
        <v>849581.45</v>
      </c>
      <c r="H18" s="30">
        <f t="shared" si="4"/>
        <v>800460.93</v>
      </c>
      <c r="I18" s="30">
        <f t="shared" si="4"/>
        <v>1084406.2</v>
      </c>
      <c r="J18" s="30">
        <f t="shared" si="4"/>
        <v>380156.36</v>
      </c>
      <c r="K18" s="30">
        <f t="shared" si="3"/>
        <v>7948240.200000001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202404.88</v>
      </c>
      <c r="C19" s="30">
        <f t="shared" si="5"/>
        <v>228095.35</v>
      </c>
      <c r="D19" s="30">
        <f t="shared" si="5"/>
        <v>74608.03</v>
      </c>
      <c r="E19" s="30">
        <f t="shared" si="5"/>
        <v>208142.65</v>
      </c>
      <c r="F19" s="30">
        <f t="shared" si="5"/>
        <v>85039.36</v>
      </c>
      <c r="G19" s="30">
        <f t="shared" si="5"/>
        <v>152935.54</v>
      </c>
      <c r="H19" s="30">
        <f t="shared" si="5"/>
        <v>82669.77</v>
      </c>
      <c r="I19" s="30">
        <f t="shared" si="5"/>
        <v>114765.01</v>
      </c>
      <c r="J19" s="30">
        <f t="shared" si="5"/>
        <v>64489.18</v>
      </c>
      <c r="K19" s="30">
        <f t="shared" si="3"/>
        <v>1213149.77</v>
      </c>
      <c r="L19"/>
      <c r="M19"/>
      <c r="N19"/>
    </row>
    <row r="20" spans="1:14" ht="16.5" customHeight="1">
      <c r="A20" s="18" t="s">
        <v>27</v>
      </c>
      <c r="B20" s="30">
        <v>33680.3</v>
      </c>
      <c r="C20" s="30">
        <v>32570.81</v>
      </c>
      <c r="D20" s="30">
        <v>23315.8</v>
      </c>
      <c r="E20" s="30">
        <v>22054.25</v>
      </c>
      <c r="F20" s="30">
        <v>21803.26</v>
      </c>
      <c r="G20" s="30">
        <v>20079.19</v>
      </c>
      <c r="H20" s="30">
        <v>25423.16</v>
      </c>
      <c r="I20" s="30">
        <v>45159.73</v>
      </c>
      <c r="J20" s="30">
        <v>12286.27</v>
      </c>
      <c r="K20" s="30">
        <f t="shared" si="3"/>
        <v>236372.77000000002</v>
      </c>
      <c r="L20"/>
      <c r="M20"/>
      <c r="N20"/>
    </row>
    <row r="21" spans="1:14" ht="16.5" customHeight="1">
      <c r="A21" s="18" t="s">
        <v>26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+B28+B33+B46</f>
        <v>-24568.709999999992</v>
      </c>
      <c r="C27" s="30">
        <f t="shared" si="6"/>
        <v>9479.089999999997</v>
      </c>
      <c r="D27" s="30">
        <f t="shared" si="6"/>
        <v>51834.79000000001</v>
      </c>
      <c r="E27" s="30">
        <f t="shared" si="6"/>
        <v>124853.19</v>
      </c>
      <c r="F27" s="30">
        <f t="shared" si="6"/>
        <v>24820.449999999997</v>
      </c>
      <c r="G27" s="30">
        <f t="shared" si="6"/>
        <v>-72646.83999999998</v>
      </c>
      <c r="H27" s="30">
        <f t="shared" si="6"/>
        <v>28909.53</v>
      </c>
      <c r="I27" s="30">
        <f t="shared" si="6"/>
        <v>-55785.52000000003</v>
      </c>
      <c r="J27" s="30">
        <f t="shared" si="6"/>
        <v>-5066.4100000000035</v>
      </c>
      <c r="K27" s="30">
        <f aca="true" t="shared" si="7" ref="K27:K35">SUM(B27:J27)</f>
        <v>81829.56999999996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-219568.18</v>
      </c>
      <c r="C28" s="30">
        <f t="shared" si="8"/>
        <v>-100026.55</v>
      </c>
      <c r="D28" s="30">
        <f t="shared" si="8"/>
        <v>-132650.81</v>
      </c>
      <c r="E28" s="30">
        <f t="shared" si="8"/>
        <v>-192649.46</v>
      </c>
      <c r="F28" s="30">
        <f t="shared" si="8"/>
        <v>-69828</v>
      </c>
      <c r="G28" s="30">
        <f t="shared" si="8"/>
        <v>-192240.65</v>
      </c>
      <c r="H28" s="30">
        <f t="shared" si="8"/>
        <v>-65594.47</v>
      </c>
      <c r="I28" s="30">
        <f t="shared" si="8"/>
        <v>-143577.33000000002</v>
      </c>
      <c r="J28" s="30">
        <f t="shared" si="8"/>
        <v>-33100.700000000004</v>
      </c>
      <c r="K28" s="30">
        <f t="shared" si="7"/>
        <v>-1149236.15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-93689.2</v>
      </c>
      <c r="C29" s="30">
        <f aca="true" t="shared" si="9" ref="C29:J29">-ROUND((C9)*$E$3,2)</f>
        <v>-93196.4</v>
      </c>
      <c r="D29" s="30">
        <f t="shared" si="9"/>
        <v>-91929.2</v>
      </c>
      <c r="E29" s="30">
        <f t="shared" si="9"/>
        <v>-60029.2</v>
      </c>
      <c r="F29" s="30">
        <f t="shared" si="9"/>
        <v>-69828</v>
      </c>
      <c r="G29" s="30">
        <f t="shared" si="9"/>
        <v>-38737.6</v>
      </c>
      <c r="H29" s="30">
        <f t="shared" si="9"/>
        <v>-35481.6</v>
      </c>
      <c r="I29" s="30">
        <f t="shared" si="9"/>
        <v>-96584.4</v>
      </c>
      <c r="J29" s="30">
        <f t="shared" si="9"/>
        <v>-18603.2</v>
      </c>
      <c r="K29" s="30">
        <f t="shared" si="7"/>
        <v>-598078.7999999999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-2926</v>
      </c>
      <c r="C31" s="30">
        <v>-369.6</v>
      </c>
      <c r="D31" s="30">
        <v>-985.6</v>
      </c>
      <c r="E31" s="30">
        <v>-1478.4</v>
      </c>
      <c r="F31" s="26">
        <v>0</v>
      </c>
      <c r="G31" s="30">
        <v>-770</v>
      </c>
      <c r="H31" s="30">
        <v>-173.75</v>
      </c>
      <c r="I31" s="30">
        <v>-271.13</v>
      </c>
      <c r="J31" s="30">
        <v>-83.65</v>
      </c>
      <c r="K31" s="30">
        <f t="shared" si="7"/>
        <v>-7058.13</v>
      </c>
      <c r="L31"/>
      <c r="M31"/>
      <c r="N31"/>
    </row>
    <row r="32" spans="1:14" ht="16.5" customHeight="1">
      <c r="A32" s="25" t="s">
        <v>20</v>
      </c>
      <c r="B32" s="30">
        <v>-122952.98</v>
      </c>
      <c r="C32" s="30">
        <v>-6460.55</v>
      </c>
      <c r="D32" s="30">
        <v>-39736.01</v>
      </c>
      <c r="E32" s="30">
        <v>-131141.86</v>
      </c>
      <c r="F32" s="26">
        <v>0</v>
      </c>
      <c r="G32" s="30">
        <v>-152733.05</v>
      </c>
      <c r="H32" s="30">
        <v>-29939.12</v>
      </c>
      <c r="I32" s="30">
        <v>-46721.8</v>
      </c>
      <c r="J32" s="30">
        <v>-14413.85</v>
      </c>
      <c r="K32" s="30">
        <f t="shared" si="7"/>
        <v>-544099.22</v>
      </c>
      <c r="L32"/>
      <c r="M32"/>
      <c r="N32"/>
    </row>
    <row r="33" spans="1:14" s="23" customFormat="1" ht="16.5" customHeight="1">
      <c r="A33" s="18" t="s">
        <v>19</v>
      </c>
      <c r="B33" s="27">
        <f>SUM(B34:B44)</f>
        <v>-5610.33</v>
      </c>
      <c r="C33" s="27">
        <f aca="true" t="shared" si="10" ref="C33:J33">SUM(C34:C44)</f>
        <v>-5435.349999999999</v>
      </c>
      <c r="D33" s="27">
        <f t="shared" si="10"/>
        <v>-25357.8</v>
      </c>
      <c r="E33" s="27">
        <f t="shared" si="10"/>
        <v>-3783.9700000000003</v>
      </c>
      <c r="F33" s="27">
        <f t="shared" si="10"/>
        <v>-4068.3099999999995</v>
      </c>
      <c r="G33" s="27">
        <f t="shared" si="10"/>
        <v>-4462.0199999999995</v>
      </c>
      <c r="H33" s="27">
        <f t="shared" si="10"/>
        <v>-3969.88</v>
      </c>
      <c r="I33" s="27">
        <f t="shared" si="10"/>
        <v>-5424.42</v>
      </c>
      <c r="J33" s="27">
        <f t="shared" si="10"/>
        <v>-7523.57</v>
      </c>
      <c r="K33" s="30">
        <f t="shared" si="7"/>
        <v>-65635.65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27">
        <v>-6840.5</v>
      </c>
      <c r="C43" s="27">
        <v>-6627.15</v>
      </c>
      <c r="D43" s="27">
        <v>-7613.89</v>
      </c>
      <c r="E43" s="27">
        <v>-4613.67</v>
      </c>
      <c r="F43" s="27">
        <v>-4960.36</v>
      </c>
      <c r="G43" s="27">
        <v>-5440.4</v>
      </c>
      <c r="H43" s="27">
        <v>-4840.35</v>
      </c>
      <c r="I43" s="27">
        <v>-6613.82</v>
      </c>
      <c r="J43" s="27">
        <v>-2426.84</v>
      </c>
      <c r="K43" s="27">
        <f>SUM(B43:J43)</f>
        <v>-49976.979999999996</v>
      </c>
      <c r="L43" s="24"/>
      <c r="M43"/>
      <c r="N43"/>
    </row>
    <row r="44" spans="1:14" s="23" customFormat="1" ht="16.5" customHeight="1">
      <c r="A44" s="25" t="s">
        <v>72</v>
      </c>
      <c r="B44" s="27">
        <v>1230.17</v>
      </c>
      <c r="C44" s="27">
        <v>1191.8</v>
      </c>
      <c r="D44" s="27">
        <v>1369.25</v>
      </c>
      <c r="E44" s="27">
        <v>829.7</v>
      </c>
      <c r="F44" s="27">
        <v>892.05</v>
      </c>
      <c r="G44" s="27">
        <v>978.38</v>
      </c>
      <c r="H44" s="27">
        <v>870.47</v>
      </c>
      <c r="I44" s="27">
        <v>1189.4</v>
      </c>
      <c r="J44" s="27">
        <v>436.43</v>
      </c>
      <c r="K44" s="27">
        <f>SUM(B44:J44)</f>
        <v>8987.650000000001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73</v>
      </c>
      <c r="B46" s="17">
        <v>200609.8</v>
      </c>
      <c r="C46" s="17">
        <v>114940.99</v>
      </c>
      <c r="D46" s="17">
        <v>209843.4</v>
      </c>
      <c r="E46" s="17">
        <v>321286.62</v>
      </c>
      <c r="F46" s="17">
        <v>98716.76</v>
      </c>
      <c r="G46" s="17">
        <v>124055.83</v>
      </c>
      <c r="H46" s="17">
        <v>98473.88</v>
      </c>
      <c r="I46" s="17">
        <v>93216.23</v>
      </c>
      <c r="J46" s="17">
        <v>35557.86</v>
      </c>
      <c r="K46" s="17">
        <f>SUM(B46:J46)</f>
        <v>1296701.3699999999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1264588.8</v>
      </c>
      <c r="C48" s="27">
        <f aca="true" t="shared" si="11" ref="C48:J48">IF(C17+C27+C49&lt;0,0,C17+C27+C49)</f>
        <v>1259313.6600000001</v>
      </c>
      <c r="D48" s="27">
        <f t="shared" si="11"/>
        <v>1487260.8000000003</v>
      </c>
      <c r="E48" s="27">
        <f t="shared" si="11"/>
        <v>993585.71</v>
      </c>
      <c r="F48" s="27">
        <f t="shared" si="11"/>
        <v>959493.2499999999</v>
      </c>
      <c r="G48" s="27">
        <f t="shared" si="11"/>
        <v>951335.2799999999</v>
      </c>
      <c r="H48" s="27">
        <f t="shared" si="11"/>
        <v>940235.2700000001</v>
      </c>
      <c r="I48" s="27">
        <f t="shared" si="11"/>
        <v>1191317.2999999998</v>
      </c>
      <c r="J48" s="27">
        <f t="shared" si="11"/>
        <v>453251.33999999997</v>
      </c>
      <c r="K48" s="20">
        <f>SUM(B48:J48)</f>
        <v>9500381.41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1264588.79</v>
      </c>
      <c r="C54" s="10">
        <f t="shared" si="13"/>
        <v>1259313.67</v>
      </c>
      <c r="D54" s="10">
        <f t="shared" si="13"/>
        <v>1487260.79</v>
      </c>
      <c r="E54" s="10">
        <f t="shared" si="13"/>
        <v>993585.71</v>
      </c>
      <c r="F54" s="10">
        <f t="shared" si="13"/>
        <v>959493.25</v>
      </c>
      <c r="G54" s="10">
        <f t="shared" si="13"/>
        <v>951335.29</v>
      </c>
      <c r="H54" s="10">
        <f t="shared" si="13"/>
        <v>940235.27</v>
      </c>
      <c r="I54" s="10">
        <f>SUM(I55:I67)</f>
        <v>1191317.3199999998</v>
      </c>
      <c r="J54" s="10">
        <f t="shared" si="13"/>
        <v>453251.34</v>
      </c>
      <c r="K54" s="5">
        <f>SUM(K55:K67)</f>
        <v>9500381.43</v>
      </c>
      <c r="L54" s="9"/>
    </row>
    <row r="55" spans="1:11" ht="16.5" customHeight="1">
      <c r="A55" s="7" t="s">
        <v>59</v>
      </c>
      <c r="B55" s="8">
        <v>1106942.56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1106942.56</v>
      </c>
    </row>
    <row r="56" spans="1:11" ht="16.5" customHeight="1">
      <c r="A56" s="7" t="s">
        <v>60</v>
      </c>
      <c r="B56" s="8">
        <v>157646.23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157646.23</v>
      </c>
    </row>
    <row r="57" spans="1:11" ht="16.5" customHeight="1">
      <c r="A57" s="7" t="s">
        <v>4</v>
      </c>
      <c r="B57" s="6">
        <v>0</v>
      </c>
      <c r="C57" s="8">
        <v>1259313.67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1259313.67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1487260.79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1487260.79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993585.71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993585.71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959493.25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959493.25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951335.29</v>
      </c>
      <c r="H61" s="6">
        <v>0</v>
      </c>
      <c r="I61" s="6">
        <v>0</v>
      </c>
      <c r="J61" s="6">
        <v>0</v>
      </c>
      <c r="K61" s="5">
        <f t="shared" si="14"/>
        <v>951335.29</v>
      </c>
    </row>
    <row r="62" spans="1:11" ht="16.5" customHeight="1">
      <c r="A62" s="7" t="s">
        <v>52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940235.27</v>
      </c>
      <c r="I62" s="6">
        <v>0</v>
      </c>
      <c r="J62" s="6">
        <v>0</v>
      </c>
      <c r="K62" s="5">
        <f t="shared" si="14"/>
        <v>940235.27</v>
      </c>
    </row>
    <row r="63" spans="1:11" ht="16.5" customHeight="1">
      <c r="A63" s="7" t="s">
        <v>53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536760</v>
      </c>
      <c r="J64" s="6">
        <v>0</v>
      </c>
      <c r="K64" s="5">
        <f t="shared" si="14"/>
        <v>536760</v>
      </c>
    </row>
    <row r="65" spans="1:11" ht="16.5" customHeight="1">
      <c r="A65" s="7" t="s">
        <v>55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654557.32</v>
      </c>
      <c r="J65" s="6">
        <v>0</v>
      </c>
      <c r="K65" s="5">
        <f t="shared" si="14"/>
        <v>654557.32</v>
      </c>
    </row>
    <row r="66" spans="1:11" ht="16.5" customHeight="1">
      <c r="A66" s="7" t="s">
        <v>56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453251.34</v>
      </c>
      <c r="K66" s="5">
        <f t="shared" si="14"/>
        <v>453251.34</v>
      </c>
    </row>
    <row r="67" spans="1:11" ht="18" customHeight="1">
      <c r="A67" s="4" t="s">
        <v>67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>
      <c r="A68" s="62" t="s">
        <v>74</v>
      </c>
    </row>
    <row r="69" ht="18" customHeight="1">
      <c r="H69" s="56"/>
    </row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2021-11-30T19:52:57Z</dcterms:modified>
  <cp:category/>
  <cp:version/>
  <cp:contentType/>
  <cp:contentStatus/>
</cp:coreProperties>
</file>