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'!$A$1:$K$67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<sst xmlns="http://schemas.openxmlformats.org/spreadsheetml/2006/main" count="75" uniqueCount="74">
  <si>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</si>
  <si>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</si>
  <si>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</si>
  <si>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</si>
  <si>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</si>
  <si>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</si>
  <si>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</si>
  <si>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</si>
  <si>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</si>
  <si>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</si>
  <si>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</si>
  <si>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</si>
  <si>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</si>
  <si>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</si>
  <si>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</si>
  <si>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</si>
  <si>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</si>
  <si>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</si>
  <si>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</si>
  <si>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</si>
  <si>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</si>
  <si>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</si>
  <si>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</si>
  <si>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</si>
  <si>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</si>
  <si>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</si>
  <si>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</si>
  <si>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</si>
  <si>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</si>
  <si>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</si>
  <si>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</si>
  <si>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</si>
  <si>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</si>
  <si>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</si>
  <si>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</si>
  <si>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</si>
  <si>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</si>
  <si>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</si>
  <si>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</si>
  <si>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</si>
  <si>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</si>
  <si>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</si>
  <si>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</si>
  <si>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</si>
  <si>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</si>
  <si>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</si>
  <si>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</si>
  <si>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</si>
  <si>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</si>
  <si>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</si>
  <si>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</si>
  <si>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</si>
  <si>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</si>
  <si>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</si>
  <si>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</si>
  <si>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</si>
  <si>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</si>
  <si>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</si>
  <si>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</si>
  <si>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</si>
  <si>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</si>
  <si>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</si>
  <si>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</si>
  <si>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</si>
  <si>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</si>
  <si>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</si>
  <si>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</si>
  <si>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</si>
  <si>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</si>
  <si>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</si>
  <si>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</si>
  <si>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</si>
  <si>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13/11/21 - VENCIMENTO 22/11/21</t>
  </si>
  <si>
    <t>5.2.11. Amortização dos Investimentos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</si>
</sst>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170894</v>
      </c>
      <c r="C7" s="47">
        <f t="shared" si="0"/>
        <v>147955</v>
      </c>
      <c r="D7" s="47">
        <f t="shared" si="0"/>
        <v>206701</v>
      </c>
      <c r="E7" s="47">
        <f t="shared" si="0"/>
        <v>99721</v>
      </c>
      <c r="F7" s="47">
        <f t="shared" si="0"/>
        <v>131163</v>
      </c>
      <c r="G7" s="47">
        <f t="shared" si="0"/>
        <v>149543</v>
      </c>
      <c r="H7" s="47">
        <f t="shared" si="0"/>
        <v>175240</v>
      </c>
      <c r="I7" s="47">
        <f t="shared" si="0"/>
        <v>207712</v>
      </c>
      <c r="J7" s="47">
        <f t="shared" si="0"/>
        <v>47528</v>
      </c>
      <c r="K7" s="47">
        <f t="shared" si="0"/>
        <v>1336457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14989</v>
      </c>
      <c r="C8" s="45">
        <f t="shared" si="1"/>
        <v>16739</v>
      </c>
      <c r="D8" s="45">
        <f t="shared" si="1"/>
        <v>18166</v>
      </c>
      <c r="E8" s="45">
        <f t="shared" si="1"/>
        <v>10029</v>
      </c>
      <c r="F8" s="45">
        <f t="shared" si="1"/>
        <v>11103</v>
      </c>
      <c r="G8" s="45">
        <f t="shared" si="1"/>
        <v>8708</v>
      </c>
      <c r="H8" s="45">
        <f t="shared" si="1"/>
        <v>7423</v>
      </c>
      <c r="I8" s="45">
        <f t="shared" si="1"/>
        <v>16347</v>
      </c>
      <c r="J8" s="45">
        <f t="shared" si="1"/>
        <v>2175</v>
      </c>
      <c r="K8" s="38">
        <f>SUM(B8:J8)</f>
        <v>105679</v>
      </c>
      <c r="L8"/>
      <c r="M8"/>
      <c r="N8"/>
    </row>
    <row r="9" spans="1:14" ht="16.5" customHeight="1">
      <c r="A9" s="22" t="s">
        <v>35</v>
      </c>
      <c r="B9" s="45">
        <v>14968</v>
      </c>
      <c r="C9" s="45">
        <v>16732</v>
      </c>
      <c r="D9" s="45">
        <v>18156</v>
      </c>
      <c r="E9" s="45">
        <v>9982</v>
      </c>
      <c r="F9" s="45">
        <v>11102</v>
      </c>
      <c r="G9" s="45">
        <v>8708</v>
      </c>
      <c r="H9" s="45">
        <v>7423</v>
      </c>
      <c r="I9" s="45">
        <v>16289</v>
      </c>
      <c r="J9" s="45">
        <v>2175</v>
      </c>
      <c r="K9" s="38">
        <f>SUM(B9:J9)</f>
        <v>105535</v>
      </c>
      <c r="L9"/>
      <c r="M9"/>
      <c r="N9"/>
    </row>
    <row r="10" spans="1:14" ht="16.5" customHeight="1">
      <c r="A10" s="22" t="s">
        <v>34</v>
      </c>
      <c r="B10" s="45">
        <v>21</v>
      </c>
      <c r="C10" s="45">
        <v>7</v>
      </c>
      <c r="D10" s="45">
        <v>10</v>
      </c>
      <c r="E10" s="45">
        <v>47</v>
      </c>
      <c r="F10" s="45">
        <v>1</v>
      </c>
      <c r="G10" s="45">
        <v>0</v>
      </c>
      <c r="H10" s="45">
        <v>0</v>
      </c>
      <c r="I10" s="45">
        <v>58</v>
      </c>
      <c r="J10" s="45">
        <v>0</v>
      </c>
      <c r="K10" s="38">
        <f>SUM(B10:J10)</f>
        <v>144</v>
      </c>
      <c r="L10"/>
      <c r="M10"/>
      <c r="N10"/>
    </row>
    <row r="11" spans="1:14" ht="16.5" customHeight="1">
      <c r="A11" s="44" t="s">
        <v>33</v>
      </c>
      <c r="B11" s="43">
        <v>155905</v>
      </c>
      <c r="C11" s="43">
        <v>131216</v>
      </c>
      <c r="D11" s="43">
        <v>188535</v>
      </c>
      <c r="E11" s="43">
        <v>89692</v>
      </c>
      <c r="F11" s="43">
        <v>120060</v>
      </c>
      <c r="G11" s="43">
        <v>140835</v>
      </c>
      <c r="H11" s="43">
        <v>167817</v>
      </c>
      <c r="I11" s="43">
        <v>191365</v>
      </c>
      <c r="J11" s="43">
        <v>45353</v>
      </c>
      <c r="K11" s="38">
        <f>SUM(B11:J11)</f>
        <v>1230778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3.407</v>
      </c>
      <c r="C13" s="42">
        <v>3.743</v>
      </c>
      <c r="D13" s="42">
        <v>4.1493</v>
      </c>
      <c r="E13" s="42">
        <v>3.6076</v>
      </c>
      <c r="F13" s="42">
        <v>3.8177</v>
      </c>
      <c r="G13" s="42">
        <v>3.8563</v>
      </c>
      <c r="H13" s="42">
        <v>3.0705</v>
      </c>
      <c r="I13" s="42">
        <v>3.1016</v>
      </c>
      <c r="J13" s="42">
        <v>3.5096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1.215702988626402</v>
      </c>
      <c r="C15" s="39">
        <v>1.279462395011781</v>
      </c>
      <c r="D15" s="39">
        <v>1.062718520039988</v>
      </c>
      <c r="E15" s="39">
        <v>1.342586542414485</v>
      </c>
      <c r="F15" s="39">
        <v>1.107405650281741</v>
      </c>
      <c r="G15" s="39">
        <v>1.117919381885477</v>
      </c>
      <c r="H15" s="39">
        <v>1.082070036320466</v>
      </c>
      <c r="I15" s="39">
        <v>1.1083010737087</v>
      </c>
      <c r="J15" s="39">
        <v>1.145589811503083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726953.7899999999</v>
      </c>
      <c r="C17" s="36">
        <f aca="true" t="shared" si="2" ref="C17:J17">C18+C19+C20+C21+C22+C23+C24</f>
        <v>734228.9</v>
      </c>
      <c r="D17" s="36">
        <f t="shared" si="2"/>
        <v>932970.5099999999</v>
      </c>
      <c r="E17" s="36">
        <f t="shared" si="2"/>
        <v>502071.93</v>
      </c>
      <c r="F17" s="36">
        <f t="shared" si="2"/>
        <v>572523.88</v>
      </c>
      <c r="G17" s="36">
        <f t="shared" si="2"/>
        <v>658791.72</v>
      </c>
      <c r="H17" s="36">
        <f t="shared" si="2"/>
        <v>603957.6300000001</v>
      </c>
      <c r="I17" s="36">
        <f t="shared" si="2"/>
        <v>746830.95</v>
      </c>
      <c r="J17" s="36">
        <f t="shared" si="2"/>
        <v>199031.41999999998</v>
      </c>
      <c r="K17" s="36">
        <f aca="true" t="shared" si="3" ref="K17:K24">SUM(B17:J17)</f>
        <v>5677360.7299999995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582235.86</v>
      </c>
      <c r="C18" s="30">
        <f t="shared" si="4"/>
        <v>553795.57</v>
      </c>
      <c r="D18" s="30">
        <f t="shared" si="4"/>
        <v>857664.46</v>
      </c>
      <c r="E18" s="30">
        <f t="shared" si="4"/>
        <v>359753.48</v>
      </c>
      <c r="F18" s="30">
        <f t="shared" si="4"/>
        <v>500740.99</v>
      </c>
      <c r="G18" s="30">
        <f t="shared" si="4"/>
        <v>576682.67</v>
      </c>
      <c r="H18" s="30">
        <f t="shared" si="4"/>
        <v>538074.42</v>
      </c>
      <c r="I18" s="30">
        <f t="shared" si="4"/>
        <v>644239.54</v>
      </c>
      <c r="J18" s="30">
        <f t="shared" si="4"/>
        <v>166804.27</v>
      </c>
      <c r="K18" s="30">
        <f t="shared" si="3"/>
        <v>4779991.26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125590.02</v>
      </c>
      <c r="C19" s="30">
        <f t="shared" si="5"/>
        <v>154765.04</v>
      </c>
      <c r="D19" s="30">
        <f t="shared" si="5"/>
        <v>53791.45</v>
      </c>
      <c r="E19" s="30">
        <f t="shared" si="5"/>
        <v>123246.7</v>
      </c>
      <c r="F19" s="30">
        <f t="shared" si="5"/>
        <v>53782.41</v>
      </c>
      <c r="G19" s="30">
        <f t="shared" si="5"/>
        <v>68002.06</v>
      </c>
      <c r="H19" s="30">
        <f t="shared" si="5"/>
        <v>44159.79</v>
      </c>
      <c r="I19" s="30">
        <f t="shared" si="5"/>
        <v>69771.83</v>
      </c>
      <c r="J19" s="30">
        <f t="shared" si="5"/>
        <v>24285</v>
      </c>
      <c r="K19" s="30">
        <f t="shared" si="3"/>
        <v>717394.2999999999</v>
      </c>
      <c r="L19"/>
      <c r="M19"/>
      <c r="N19"/>
    </row>
    <row r="20" spans="1:14" ht="16.5" customHeight="1">
      <c r="A20" s="18" t="s">
        <v>28</v>
      </c>
      <c r="B20" s="30">
        <v>17741.97</v>
      </c>
      <c r="C20" s="30">
        <v>22896.41</v>
      </c>
      <c r="D20" s="30">
        <v>17356.78</v>
      </c>
      <c r="E20" s="30">
        <v>16299.87</v>
      </c>
      <c r="F20" s="30">
        <v>16614.54</v>
      </c>
      <c r="G20" s="30">
        <v>12721.05</v>
      </c>
      <c r="H20" s="30">
        <v>18951.54</v>
      </c>
      <c r="I20" s="30">
        <v>30047.7</v>
      </c>
      <c r="J20" s="30">
        <v>6556.21</v>
      </c>
      <c r="K20" s="30">
        <f t="shared" si="3"/>
        <v>159186.07</v>
      </c>
      <c r="L20"/>
      <c r="M20"/>
      <c r="N20"/>
    </row>
    <row r="21" spans="1:14" ht="16.5" customHeight="1">
      <c r="A21" s="18" t="s">
        <v>27</v>
      </c>
      <c r="B21" s="30">
        <v>1385.94</v>
      </c>
      <c r="C21" s="34">
        <v>2771.88</v>
      </c>
      <c r="D21" s="34">
        <v>4157.82</v>
      </c>
      <c r="E21" s="30">
        <v>2771.88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20789.100000000002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+B28+B33+B46</f>
        <v>-70966.45999999999</v>
      </c>
      <c r="C27" s="30">
        <f t="shared" si="6"/>
        <v>-78782.74</v>
      </c>
      <c r="D27" s="30">
        <f t="shared" si="6"/>
        <v>-105550.42</v>
      </c>
      <c r="E27" s="30">
        <f t="shared" si="6"/>
        <v>-47453.23</v>
      </c>
      <c r="F27" s="30">
        <f t="shared" si="6"/>
        <v>-52873.36</v>
      </c>
      <c r="G27" s="30">
        <f t="shared" si="6"/>
        <v>-42941.259999999995</v>
      </c>
      <c r="H27" s="30">
        <f t="shared" si="6"/>
        <v>-36904.49</v>
      </c>
      <c r="I27" s="30">
        <f t="shared" si="6"/>
        <v>-76921.04000000001</v>
      </c>
      <c r="J27" s="30">
        <f t="shared" si="6"/>
        <v>-16503.010000000002</v>
      </c>
      <c r="K27" s="30">
        <f aca="true" t="shared" si="7" ref="K27:K35">SUM(B27:J27)</f>
        <v>-528896.01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-65859.2</v>
      </c>
      <c r="C28" s="30">
        <f t="shared" si="8"/>
        <v>-73620.8</v>
      </c>
      <c r="D28" s="30">
        <f t="shared" si="8"/>
        <v>-79886.4</v>
      </c>
      <c r="E28" s="30">
        <f t="shared" si="8"/>
        <v>-43920.8</v>
      </c>
      <c r="F28" s="30">
        <f t="shared" si="8"/>
        <v>-48848.8</v>
      </c>
      <c r="G28" s="30">
        <f t="shared" si="8"/>
        <v>-38315.2</v>
      </c>
      <c r="H28" s="30">
        <f t="shared" si="8"/>
        <v>-32661.2</v>
      </c>
      <c r="I28" s="30">
        <f t="shared" si="8"/>
        <v>-71671.6</v>
      </c>
      <c r="J28" s="30">
        <f t="shared" si="8"/>
        <v>-9570</v>
      </c>
      <c r="K28" s="30">
        <f t="shared" si="7"/>
        <v>-464354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-65859.2</v>
      </c>
      <c r="C29" s="30">
        <f aca="true" t="shared" si="9" ref="C29:J29">-ROUND((C9)*$E$3,2)</f>
        <v>-73620.8</v>
      </c>
      <c r="D29" s="30">
        <f t="shared" si="9"/>
        <v>-79886.4</v>
      </c>
      <c r="E29" s="30">
        <f t="shared" si="9"/>
        <v>-43920.8</v>
      </c>
      <c r="F29" s="30">
        <f t="shared" si="9"/>
        <v>-48848.8</v>
      </c>
      <c r="G29" s="30">
        <f t="shared" si="9"/>
        <v>-38315.2</v>
      </c>
      <c r="H29" s="30">
        <f t="shared" si="9"/>
        <v>-32661.2</v>
      </c>
      <c r="I29" s="30">
        <f t="shared" si="9"/>
        <v>-71671.6</v>
      </c>
      <c r="J29" s="30">
        <f t="shared" si="9"/>
        <v>-9570</v>
      </c>
      <c r="K29" s="30">
        <f t="shared" si="7"/>
        <v>-464354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>SUM(B34:B44)</f>
        <v>-5107.26</v>
      </c>
      <c r="C33" s="27">
        <f aca="true" t="shared" si="10" ref="C33:J33">SUM(C34:C44)</f>
        <v>-5161.9400000000005</v>
      </c>
      <c r="D33" s="27">
        <f t="shared" si="10"/>
        <v>-25664.02</v>
      </c>
      <c r="E33" s="27">
        <f t="shared" si="10"/>
        <v>-3532.4299999999994</v>
      </c>
      <c r="F33" s="27">
        <f t="shared" si="10"/>
        <v>-4024.5600000000004</v>
      </c>
      <c r="G33" s="27">
        <f t="shared" si="10"/>
        <v>-4626.0599999999995</v>
      </c>
      <c r="H33" s="27">
        <f t="shared" si="10"/>
        <v>-4243.29</v>
      </c>
      <c r="I33" s="27">
        <f t="shared" si="10"/>
        <v>-5249.4400000000005</v>
      </c>
      <c r="J33" s="27">
        <f t="shared" si="10"/>
        <v>-6933.01</v>
      </c>
      <c r="K33" s="30">
        <f t="shared" si="7"/>
        <v>-64542.01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27">
        <v>-6227.12</v>
      </c>
      <c r="C43" s="27">
        <v>-6293.79</v>
      </c>
      <c r="D43" s="27">
        <v>-7987.25</v>
      </c>
      <c r="E43" s="27">
        <v>-4306.98</v>
      </c>
      <c r="F43" s="27">
        <v>-4907.02</v>
      </c>
      <c r="G43" s="27">
        <v>-5640.41</v>
      </c>
      <c r="H43" s="27">
        <v>-5173.71</v>
      </c>
      <c r="I43" s="27">
        <v>-6400.47</v>
      </c>
      <c r="J43" s="27">
        <v>-1706.79</v>
      </c>
      <c r="K43" s="27">
        <f>SUM(B43:J43)</f>
        <v>-48643.54</v>
      </c>
      <c r="L43" s="24"/>
      <c r="M43"/>
      <c r="N43"/>
    </row>
    <row r="44" spans="1:14" s="23" customFormat="1" ht="16.5" customHeight="1">
      <c r="A44" s="25" t="s">
        <v>73</v>
      </c>
      <c r="B44" s="27">
        <v>1119.86</v>
      </c>
      <c r="C44" s="27">
        <v>1131.85</v>
      </c>
      <c r="D44" s="27">
        <v>1436.39</v>
      </c>
      <c r="E44" s="27">
        <v>774.55</v>
      </c>
      <c r="F44" s="27">
        <v>882.46</v>
      </c>
      <c r="G44" s="27">
        <v>1014.35</v>
      </c>
      <c r="H44" s="27">
        <v>930.42</v>
      </c>
      <c r="I44" s="27">
        <v>1151.03</v>
      </c>
      <c r="J44" s="27">
        <v>306.94</v>
      </c>
      <c r="K44" s="27">
        <f>SUM(B44:J44)</f>
        <v>8747.850000000002</v>
      </c>
      <c r="L44" s="24"/>
      <c r="M44"/>
      <c r="N44"/>
    </row>
    <row r="45" spans="1:12" ht="12" customHeight="1">
      <c r="A45" s="22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/>
      <c r="L45" s="21"/>
    </row>
    <row r="46" spans="1:14" ht="16.5" customHeight="1">
      <c r="A46" s="18" t="s">
        <v>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21"/>
      <c r="M46"/>
      <c r="N46"/>
    </row>
    <row r="47" spans="1:12" ht="12" customHeight="1">
      <c r="A47" s="18"/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20"/>
      <c r="L47" s="9"/>
    </row>
    <row r="48" spans="1:12" ht="16.5" customHeight="1">
      <c r="A48" s="16" t="s">
        <v>8</v>
      </c>
      <c r="B48" s="27">
        <f>IF(B17+B27+B49&lt;0,0,B17+B27+B49)</f>
        <v>655987.33</v>
      </c>
      <c r="C48" s="27">
        <f aca="true" t="shared" si="11" ref="C48:J48">IF(C17+C27+C49&lt;0,0,C17+C27+C49)</f>
        <v>655446.16</v>
      </c>
      <c r="D48" s="27">
        <f t="shared" si="11"/>
        <v>827420.0899999999</v>
      </c>
      <c r="E48" s="27">
        <f t="shared" si="11"/>
        <v>454618.7</v>
      </c>
      <c r="F48" s="27">
        <f t="shared" si="11"/>
        <v>519650.52</v>
      </c>
      <c r="G48" s="27">
        <f t="shared" si="11"/>
        <v>615850.46</v>
      </c>
      <c r="H48" s="27">
        <f t="shared" si="11"/>
        <v>567053.1400000001</v>
      </c>
      <c r="I48" s="27">
        <f t="shared" si="11"/>
        <v>669909.9099999999</v>
      </c>
      <c r="J48" s="27">
        <f t="shared" si="11"/>
        <v>182528.40999999997</v>
      </c>
      <c r="K48" s="20">
        <f>SUM(B48:J48)</f>
        <v>5148464.720000001</v>
      </c>
      <c r="L48" s="55"/>
    </row>
    <row r="49" spans="1:13" ht="16.5" customHeight="1">
      <c r="A49" s="18" t="s">
        <v>7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M49" s="19"/>
    </row>
    <row r="50" spans="1:14" ht="16.5" customHeight="1">
      <c r="A50" s="18" t="s">
        <v>6</v>
      </c>
      <c r="B50" s="27">
        <f>IF(B17+B27+B49&gt;0,0,B17+B27+B49)</f>
        <v>0</v>
      </c>
      <c r="C50" s="27">
        <f aca="true" t="shared" si="12" ref="C50:J50">IF(C17+C27+C49&gt;0,0,C17+C27+C49)</f>
        <v>0</v>
      </c>
      <c r="D50" s="27">
        <f t="shared" si="12"/>
        <v>0</v>
      </c>
      <c r="E50" s="27">
        <f t="shared" si="12"/>
        <v>0</v>
      </c>
      <c r="F50" s="27">
        <f t="shared" si="12"/>
        <v>0</v>
      </c>
      <c r="G50" s="27">
        <f t="shared" si="12"/>
        <v>0</v>
      </c>
      <c r="H50" s="27">
        <f t="shared" si="12"/>
        <v>0</v>
      </c>
      <c r="I50" s="27">
        <f t="shared" si="12"/>
        <v>0</v>
      </c>
      <c r="J50" s="27">
        <f t="shared" si="12"/>
        <v>0</v>
      </c>
      <c r="K50" s="17">
        <f>SUM(B50:J50)</f>
        <v>0</v>
      </c>
      <c r="L50"/>
      <c r="M50"/>
      <c r="N50"/>
    </row>
    <row r="51" spans="1:11" ht="12" customHeight="1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 customHeight="1">
      <c r="A53" s="13"/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/>
    </row>
    <row r="54" spans="1:12" ht="16.5" customHeight="1">
      <c r="A54" s="11" t="s">
        <v>5</v>
      </c>
      <c r="B54" s="10">
        <f aca="true" t="shared" si="13" ref="B54:J54">SUM(B55:B66)</f>
        <v>655987.3200000001</v>
      </c>
      <c r="C54" s="10">
        <f t="shared" si="13"/>
        <v>655446.15</v>
      </c>
      <c r="D54" s="10">
        <f t="shared" si="13"/>
        <v>827420.08</v>
      </c>
      <c r="E54" s="10">
        <f t="shared" si="13"/>
        <v>454618.7</v>
      </c>
      <c r="F54" s="10">
        <f t="shared" si="13"/>
        <v>519650.52</v>
      </c>
      <c r="G54" s="10">
        <f t="shared" si="13"/>
        <v>615850.46</v>
      </c>
      <c r="H54" s="10">
        <f t="shared" si="13"/>
        <v>567053.13</v>
      </c>
      <c r="I54" s="10">
        <f>SUM(I55:I67)</f>
        <v>669909.91</v>
      </c>
      <c r="J54" s="10">
        <f t="shared" si="13"/>
        <v>182528.41</v>
      </c>
      <c r="K54" s="5">
        <f>SUM(K55:K67)</f>
        <v>5148464.68</v>
      </c>
      <c r="L54" s="9"/>
    </row>
    <row r="55" spans="1:11" ht="16.5" customHeight="1">
      <c r="A55" s="7" t="s">
        <v>60</v>
      </c>
      <c r="B55" s="8">
        <v>573004.92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aca="true" t="shared" si="14" ref="K55:K66">SUM(B55:J55)</f>
        <v>573004.92</v>
      </c>
    </row>
    <row r="56" spans="1:11" ht="16.5" customHeight="1">
      <c r="A56" s="7" t="s">
        <v>61</v>
      </c>
      <c r="B56" s="8">
        <v>82982.4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82982.4</v>
      </c>
    </row>
    <row r="57" spans="1:11" ht="16.5" customHeight="1">
      <c r="A57" s="7" t="s">
        <v>4</v>
      </c>
      <c r="B57" s="6">
        <v>0</v>
      </c>
      <c r="C57" s="8">
        <v>655446.15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655446.15</v>
      </c>
    </row>
    <row r="58" spans="1:11" ht="16.5" customHeight="1">
      <c r="A58" s="7" t="s">
        <v>3</v>
      </c>
      <c r="B58" s="6">
        <v>0</v>
      </c>
      <c r="C58" s="6">
        <v>0</v>
      </c>
      <c r="D58" s="8">
        <v>827420.08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827420.08</v>
      </c>
    </row>
    <row r="59" spans="1:11" ht="16.5" customHeight="1">
      <c r="A59" s="7" t="s">
        <v>2</v>
      </c>
      <c r="B59" s="6">
        <v>0</v>
      </c>
      <c r="C59" s="6">
        <v>0</v>
      </c>
      <c r="D59" s="6">
        <v>0</v>
      </c>
      <c r="E59" s="8">
        <v>454618.7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454618.7</v>
      </c>
    </row>
    <row r="60" spans="1:11" ht="16.5" customHeight="1">
      <c r="A60" s="7" t="s">
        <v>1</v>
      </c>
      <c r="B60" s="6">
        <v>0</v>
      </c>
      <c r="C60" s="6">
        <v>0</v>
      </c>
      <c r="D60" s="6">
        <v>0</v>
      </c>
      <c r="E60" s="6">
        <v>0</v>
      </c>
      <c r="F60" s="8">
        <v>519650.52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519650.52</v>
      </c>
    </row>
    <row r="61" spans="1:11" ht="16.5" customHeight="1">
      <c r="A61" s="7" t="s">
        <v>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8">
        <v>615850.46</v>
      </c>
      <c r="H61" s="6">
        <v>0</v>
      </c>
      <c r="I61" s="6">
        <v>0</v>
      </c>
      <c r="J61" s="6">
        <v>0</v>
      </c>
      <c r="K61" s="5">
        <f t="shared" si="14"/>
        <v>615850.46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8">
        <v>567053.13</v>
      </c>
      <c r="I62" s="6">
        <v>0</v>
      </c>
      <c r="J62" s="6">
        <v>0</v>
      </c>
      <c r="K62" s="5">
        <f t="shared" si="14"/>
        <v>567053.13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0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244316.14</v>
      </c>
      <c r="J64" s="6">
        <v>0</v>
      </c>
      <c r="K64" s="5">
        <f t="shared" si="14"/>
        <v>244316.14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425593.77</v>
      </c>
      <c r="J65" s="6">
        <v>0</v>
      </c>
      <c r="K65" s="5">
        <f t="shared" si="14"/>
        <v>425593.77</v>
      </c>
    </row>
    <row r="66" spans="1:11" ht="16.5" customHeight="1">
      <c r="A66" s="7" t="s">
        <v>57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182528.41</v>
      </c>
      <c r="K66" s="5">
        <f t="shared" si="14"/>
        <v>182528.41</v>
      </c>
    </row>
    <row r="67" spans="1:11" ht="18" customHeight="1">
      <c r="A67" s="4" t="s">
        <v>68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2">
        <f>SUM(B67:J67)</f>
        <v>0</v>
      </c>
    </row>
    <row r="68" ht="18" customHeight="1"/>
    <row r="69" ht="18" customHeight="1"/>
    <row r="70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2021-11-20T14:43:41Z</dcterms:modified>
  <cp:category/>
  <cp:version/>
  <cp:contentType/>
  <cp:contentStatus/>
</cp:coreProperties>
</file>