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<sst xmlns="http://schemas.openxmlformats.org/spreadsheetml/2006/main" count="76" uniqueCount="75">
  <si>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</si>
  <si>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</si>
  <si>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</si>
  <si>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</si>
  <si>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</si>
  <si>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</si>
  <si>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</si>
  <si>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</si>
  <si>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</si>
  <si>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</si>
  <si>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</si>
  <si>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</si>
  <si>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</si>
  <si>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</si>
  <si>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</si>
  <si>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</si>
  <si>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</si>
  <si>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</si>
  <si>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</si>
  <si>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</si>
  <si>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</si>
  <si>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</si>
  <si>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</si>
  <si>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</si>
  <si>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</si>
  <si>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</si>
  <si>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</si>
  <si>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</si>
  <si>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</si>
  <si>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</si>
  <si>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</si>
  <si>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</si>
  <si>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</si>
  <si>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</si>
  <si>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</si>
  <si>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</si>
  <si>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</si>
  <si>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</si>
  <si>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</si>
  <si>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</si>
  <si>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</si>
  <si>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</si>
  <si>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</si>
  <si>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</si>
  <si>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</si>
  <si>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</si>
  <si>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</si>
  <si>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</si>
  <si>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</si>
  <si>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</si>
  <si>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</si>
  <si>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</si>
  <si>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</si>
  <si>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</si>
  <si>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</si>
  <si>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</si>
  <si>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</si>
  <si>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</si>
  <si>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</si>
  <si>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</si>
  <si>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</si>
  <si>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</si>
  <si>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</si>
  <si>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</si>
  <si>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</si>
  <si>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</si>
  <si>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</si>
  <si>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</si>
  <si>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</si>
  <si>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</si>
  <si>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</si>
  <si>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10/11/21 - VENCIMENTO 18/11/21</t>
  </si>
  <si>
    <t>5.2.11. Amortização dos Investimentos</t>
  </si>
  <si>
    <t>5.3. Revisão de Remuneração pelo Transporte Coletivo ¹</t>
  </si>
  <si>
    <t>¹ Frota da parada de 16 a 20/08/21.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</si>
</sst>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311721</v>
      </c>
      <c r="C7" s="47">
        <f t="shared" si="0"/>
        <v>261396</v>
      </c>
      <c r="D7" s="47">
        <f t="shared" si="0"/>
        <v>327659</v>
      </c>
      <c r="E7" s="47">
        <f t="shared" si="0"/>
        <v>176770</v>
      </c>
      <c r="F7" s="47">
        <f t="shared" si="0"/>
        <v>214353</v>
      </c>
      <c r="G7" s="47">
        <f t="shared" si="0"/>
        <v>225036</v>
      </c>
      <c r="H7" s="47">
        <f t="shared" si="0"/>
        <v>263763</v>
      </c>
      <c r="I7" s="47">
        <f t="shared" si="0"/>
        <v>350851</v>
      </c>
      <c r="J7" s="47">
        <f t="shared" si="0"/>
        <v>107345</v>
      </c>
      <c r="K7" s="47">
        <f t="shared" si="0"/>
        <v>2238894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20928</v>
      </c>
      <c r="C8" s="45">
        <f t="shared" si="1"/>
        <v>20514</v>
      </c>
      <c r="D8" s="45">
        <f t="shared" si="1"/>
        <v>20908</v>
      </c>
      <c r="E8" s="45">
        <f t="shared" si="1"/>
        <v>13258</v>
      </c>
      <c r="F8" s="45">
        <f t="shared" si="1"/>
        <v>15190</v>
      </c>
      <c r="G8" s="45">
        <f t="shared" si="1"/>
        <v>8671</v>
      </c>
      <c r="H8" s="45">
        <f t="shared" si="1"/>
        <v>7823</v>
      </c>
      <c r="I8" s="45">
        <f t="shared" si="1"/>
        <v>21811</v>
      </c>
      <c r="J8" s="45">
        <f t="shared" si="1"/>
        <v>4021</v>
      </c>
      <c r="K8" s="38">
        <f>SUM(B8:J8)</f>
        <v>133124</v>
      </c>
      <c r="L8"/>
      <c r="M8"/>
      <c r="N8"/>
    </row>
    <row r="9" spans="1:14" ht="16.5" customHeight="1">
      <c r="A9" s="22" t="s">
        <v>34</v>
      </c>
      <c r="B9" s="45">
        <v>20886</v>
      </c>
      <c r="C9" s="45">
        <v>20506</v>
      </c>
      <c r="D9" s="45">
        <v>20898</v>
      </c>
      <c r="E9" s="45">
        <v>13215</v>
      </c>
      <c r="F9" s="45">
        <v>15170</v>
      </c>
      <c r="G9" s="45">
        <v>8668</v>
      </c>
      <c r="H9" s="45">
        <v>7823</v>
      </c>
      <c r="I9" s="45">
        <v>21722</v>
      </c>
      <c r="J9" s="45">
        <v>4021</v>
      </c>
      <c r="K9" s="38">
        <f>SUM(B9:J9)</f>
        <v>132909</v>
      </c>
      <c r="L9"/>
      <c r="M9"/>
      <c r="N9"/>
    </row>
    <row r="10" spans="1:14" ht="16.5" customHeight="1">
      <c r="A10" s="22" t="s">
        <v>33</v>
      </c>
      <c r="B10" s="45">
        <v>42</v>
      </c>
      <c r="C10" s="45">
        <v>8</v>
      </c>
      <c r="D10" s="45">
        <v>10</v>
      </c>
      <c r="E10" s="45">
        <v>43</v>
      </c>
      <c r="F10" s="45">
        <v>20</v>
      </c>
      <c r="G10" s="45">
        <v>3</v>
      </c>
      <c r="H10" s="45">
        <v>0</v>
      </c>
      <c r="I10" s="45">
        <v>89</v>
      </c>
      <c r="J10" s="45">
        <v>0</v>
      </c>
      <c r="K10" s="38">
        <f>SUM(B10:J10)</f>
        <v>215</v>
      </c>
      <c r="L10"/>
      <c r="M10"/>
      <c r="N10"/>
    </row>
    <row r="11" spans="1:14" ht="16.5" customHeight="1">
      <c r="A11" s="44" t="s">
        <v>32</v>
      </c>
      <c r="B11" s="43">
        <v>290793</v>
      </c>
      <c r="C11" s="43">
        <v>240882</v>
      </c>
      <c r="D11" s="43">
        <v>306751</v>
      </c>
      <c r="E11" s="43">
        <v>163512</v>
      </c>
      <c r="F11" s="43">
        <v>199163</v>
      </c>
      <c r="G11" s="43">
        <v>216365</v>
      </c>
      <c r="H11" s="43">
        <v>255940</v>
      </c>
      <c r="I11" s="43">
        <v>329040</v>
      </c>
      <c r="J11" s="43">
        <v>103324</v>
      </c>
      <c r="K11" s="38">
        <f>SUM(B11:J11)</f>
        <v>2105770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1.175693981827198</v>
      </c>
      <c r="C15" s="39">
        <v>1.239818498618948</v>
      </c>
      <c r="D15" s="39">
        <v>1.048493260888182</v>
      </c>
      <c r="E15" s="39">
        <v>1.328335605241593</v>
      </c>
      <c r="F15" s="39">
        <v>1.103799456934243</v>
      </c>
      <c r="G15" s="39">
        <v>1.130772887082873</v>
      </c>
      <c r="H15" s="39">
        <v>1.087726330050481</v>
      </c>
      <c r="I15" s="39">
        <v>1.104669610226662</v>
      </c>
      <c r="J15" s="39">
        <v>1.183576260927789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1283093.4899999998</v>
      </c>
      <c r="C17" s="36">
        <f aca="true" t="shared" si="2" ref="C17:J17">C18+C19+C20+C21+C22+C23+C24</f>
        <v>1248227.9099999997</v>
      </c>
      <c r="D17" s="36">
        <f t="shared" si="2"/>
        <v>1454230.1700000002</v>
      </c>
      <c r="E17" s="36">
        <f t="shared" si="2"/>
        <v>872024.2599999999</v>
      </c>
      <c r="F17" s="36">
        <f t="shared" si="2"/>
        <v>926775.7499999999</v>
      </c>
      <c r="G17" s="36">
        <f t="shared" si="2"/>
        <v>1002933.9199999999</v>
      </c>
      <c r="H17" s="36">
        <f t="shared" si="2"/>
        <v>908701.62</v>
      </c>
      <c r="I17" s="36">
        <f t="shared" si="2"/>
        <v>1250298.7499999998</v>
      </c>
      <c r="J17" s="36">
        <f t="shared" si="2"/>
        <v>459672.77</v>
      </c>
      <c r="K17" s="36">
        <f aca="true" t="shared" si="3" ref="K17:K24">SUM(B17:J17)</f>
        <v>9405958.639999999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1062033.45</v>
      </c>
      <c r="C18" s="30">
        <f t="shared" si="4"/>
        <v>978405.23</v>
      </c>
      <c r="D18" s="30">
        <f t="shared" si="4"/>
        <v>1359555.49</v>
      </c>
      <c r="E18" s="30">
        <f t="shared" si="4"/>
        <v>637715.45</v>
      </c>
      <c r="F18" s="30">
        <f t="shared" si="4"/>
        <v>818335.45</v>
      </c>
      <c r="G18" s="30">
        <f t="shared" si="4"/>
        <v>867806.33</v>
      </c>
      <c r="H18" s="30">
        <f t="shared" si="4"/>
        <v>809884.29</v>
      </c>
      <c r="I18" s="30">
        <f t="shared" si="4"/>
        <v>1088199.46</v>
      </c>
      <c r="J18" s="30">
        <f t="shared" si="4"/>
        <v>376738.01</v>
      </c>
      <c r="K18" s="30">
        <f t="shared" si="3"/>
        <v>7998673.16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186592.89</v>
      </c>
      <c r="C19" s="30">
        <f t="shared" si="5"/>
        <v>234639.67</v>
      </c>
      <c r="D19" s="30">
        <f t="shared" si="5"/>
        <v>65929.28</v>
      </c>
      <c r="E19" s="30">
        <f t="shared" si="5"/>
        <v>209384.69</v>
      </c>
      <c r="F19" s="30">
        <f t="shared" si="5"/>
        <v>84942.78</v>
      </c>
      <c r="G19" s="30">
        <f t="shared" si="5"/>
        <v>113485.54</v>
      </c>
      <c r="H19" s="30">
        <f t="shared" si="5"/>
        <v>71048.18</v>
      </c>
      <c r="I19" s="30">
        <f t="shared" si="5"/>
        <v>113901.41</v>
      </c>
      <c r="J19" s="30">
        <f t="shared" si="5"/>
        <v>69160.16</v>
      </c>
      <c r="K19" s="30">
        <f t="shared" si="3"/>
        <v>1149084.5999999999</v>
      </c>
      <c r="L19"/>
      <c r="M19"/>
      <c r="N19"/>
    </row>
    <row r="20" spans="1:14" ht="16.5" customHeight="1">
      <c r="A20" s="18" t="s">
        <v>27</v>
      </c>
      <c r="B20" s="30">
        <v>33081.21</v>
      </c>
      <c r="C20" s="30">
        <v>32411.13</v>
      </c>
      <c r="D20" s="30">
        <v>24587.58</v>
      </c>
      <c r="E20" s="30">
        <v>22152.24</v>
      </c>
      <c r="F20" s="30">
        <v>22111.58</v>
      </c>
      <c r="G20" s="30">
        <v>20256.11</v>
      </c>
      <c r="H20" s="30">
        <v>24997.27</v>
      </c>
      <c r="I20" s="30">
        <v>45426</v>
      </c>
      <c r="J20" s="30">
        <v>12388.66</v>
      </c>
      <c r="K20" s="30">
        <f t="shared" si="3"/>
        <v>237411.77999999997</v>
      </c>
      <c r="L20"/>
      <c r="M20"/>
      <c r="N20"/>
    </row>
    <row r="21" spans="1:14" ht="16.5" customHeight="1">
      <c r="A21" s="18" t="s">
        <v>26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+B28+B33+B46</f>
        <v>170365.71000000002</v>
      </c>
      <c r="C27" s="30">
        <f t="shared" si="6"/>
        <v>128176.38000000002</v>
      </c>
      <c r="D27" s="30">
        <f t="shared" si="6"/>
        <v>305404.72</v>
      </c>
      <c r="E27" s="30">
        <f t="shared" si="6"/>
        <v>246288.37</v>
      </c>
      <c r="F27" s="30">
        <f t="shared" si="6"/>
        <v>115699.67000000001</v>
      </c>
      <c r="G27" s="30">
        <f t="shared" si="6"/>
        <v>69255.65000000004</v>
      </c>
      <c r="H27" s="30">
        <f t="shared" si="6"/>
        <v>134894.75</v>
      </c>
      <c r="I27" s="30">
        <f t="shared" si="6"/>
        <v>449319.21</v>
      </c>
      <c r="J27" s="30">
        <f t="shared" si="6"/>
        <v>88113.09999999999</v>
      </c>
      <c r="K27" s="30">
        <f aca="true" t="shared" si="7" ref="K27:K35">SUM(B27:J27)</f>
        <v>1707517.56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-131307.81</v>
      </c>
      <c r="C28" s="30">
        <f t="shared" si="8"/>
        <v>-95520.4</v>
      </c>
      <c r="D28" s="30">
        <f t="shared" si="8"/>
        <v>-109979.34999999999</v>
      </c>
      <c r="E28" s="30">
        <f t="shared" si="8"/>
        <v>-111450.2</v>
      </c>
      <c r="F28" s="30">
        <f t="shared" si="8"/>
        <v>-66748</v>
      </c>
      <c r="G28" s="30">
        <f t="shared" si="8"/>
        <v>-88757.15</v>
      </c>
      <c r="H28" s="30">
        <f t="shared" si="8"/>
        <v>-44657.119999999995</v>
      </c>
      <c r="I28" s="30">
        <f t="shared" si="8"/>
        <v>-111550.56</v>
      </c>
      <c r="J28" s="30">
        <f t="shared" si="8"/>
        <v>-22620.370000000003</v>
      </c>
      <c r="K28" s="30">
        <f t="shared" si="7"/>
        <v>-782590.9600000001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-91898.4</v>
      </c>
      <c r="C29" s="30">
        <f aca="true" t="shared" si="9" ref="C29:J29">-ROUND((C9)*$E$3,2)</f>
        <v>-90226.4</v>
      </c>
      <c r="D29" s="30">
        <f t="shared" si="9"/>
        <v>-91951.2</v>
      </c>
      <c r="E29" s="30">
        <f t="shared" si="9"/>
        <v>-58146</v>
      </c>
      <c r="F29" s="30">
        <f t="shared" si="9"/>
        <v>-66748</v>
      </c>
      <c r="G29" s="30">
        <f t="shared" si="9"/>
        <v>-38139.2</v>
      </c>
      <c r="H29" s="30">
        <f t="shared" si="9"/>
        <v>-34421.2</v>
      </c>
      <c r="I29" s="30">
        <f t="shared" si="9"/>
        <v>-95576.8</v>
      </c>
      <c r="J29" s="30">
        <f t="shared" si="9"/>
        <v>-17692.4</v>
      </c>
      <c r="K29" s="30">
        <f t="shared" si="7"/>
        <v>-584799.6000000001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-1909.6</v>
      </c>
      <c r="C31" s="30">
        <v>-739.2</v>
      </c>
      <c r="D31" s="30">
        <v>-1201.2</v>
      </c>
      <c r="E31" s="30">
        <v>-1293.6</v>
      </c>
      <c r="F31" s="26">
        <v>0</v>
      </c>
      <c r="G31" s="30">
        <v>-492.8</v>
      </c>
      <c r="H31" s="30">
        <v>-146.56</v>
      </c>
      <c r="I31" s="30">
        <v>-228.72</v>
      </c>
      <c r="J31" s="30">
        <v>-70.56</v>
      </c>
      <c r="K31" s="30">
        <f t="shared" si="7"/>
        <v>-6082.240000000002</v>
      </c>
      <c r="L31"/>
      <c r="M31"/>
      <c r="N31"/>
    </row>
    <row r="32" spans="1:14" ht="16.5" customHeight="1">
      <c r="A32" s="25" t="s">
        <v>20</v>
      </c>
      <c r="B32" s="30">
        <v>-37499.81</v>
      </c>
      <c r="C32" s="30">
        <v>-4554.8</v>
      </c>
      <c r="D32" s="30">
        <v>-16826.95</v>
      </c>
      <c r="E32" s="30">
        <v>-52010.6</v>
      </c>
      <c r="F32" s="26">
        <v>0</v>
      </c>
      <c r="G32" s="30">
        <v>-50125.15</v>
      </c>
      <c r="H32" s="30">
        <v>-10089.36</v>
      </c>
      <c r="I32" s="30">
        <v>-15745.04</v>
      </c>
      <c r="J32" s="30">
        <v>-4857.41</v>
      </c>
      <c r="K32" s="30">
        <f t="shared" si="7"/>
        <v>-191709.12</v>
      </c>
      <c r="L32"/>
      <c r="M32"/>
      <c r="N32"/>
    </row>
    <row r="33" spans="1:14" s="23" customFormat="1" ht="16.5" customHeight="1">
      <c r="A33" s="18" t="s">
        <v>19</v>
      </c>
      <c r="B33" s="27">
        <f>SUM(B34:B44)</f>
        <v>-5612.3</v>
      </c>
      <c r="C33" s="27">
        <f aca="true" t="shared" si="10" ref="C33:J33">SUM(C34:C44)</f>
        <v>-5458.24</v>
      </c>
      <c r="D33" s="27">
        <f t="shared" si="10"/>
        <v>-25462.760000000002</v>
      </c>
      <c r="E33" s="27">
        <f t="shared" si="10"/>
        <v>-3807.5600000000004</v>
      </c>
      <c r="F33" s="27">
        <f t="shared" si="10"/>
        <v>-4049.66</v>
      </c>
      <c r="G33" s="27">
        <f t="shared" si="10"/>
        <v>-4379.79</v>
      </c>
      <c r="H33" s="27">
        <f t="shared" si="10"/>
        <v>-3972.63</v>
      </c>
      <c r="I33" s="27">
        <f t="shared" si="10"/>
        <v>-5458.24</v>
      </c>
      <c r="J33" s="27">
        <f t="shared" si="10"/>
        <v>-7546.99</v>
      </c>
      <c r="K33" s="30">
        <f t="shared" si="7"/>
        <v>-65748.17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27">
        <v>-6835.27</v>
      </c>
      <c r="C43" s="27">
        <v>-6647.64</v>
      </c>
      <c r="D43" s="27">
        <v>-7733.24</v>
      </c>
      <c r="E43" s="27">
        <v>-4637.26</v>
      </c>
      <c r="F43" s="27">
        <v>-4932.12</v>
      </c>
      <c r="G43" s="27">
        <v>-5334.19</v>
      </c>
      <c r="H43" s="27">
        <v>-4838.3</v>
      </c>
      <c r="I43" s="27">
        <v>-6647.64</v>
      </c>
      <c r="J43" s="27">
        <v>-2452.66</v>
      </c>
      <c r="K43" s="27">
        <f>SUM(B43:J43)</f>
        <v>-50058.32000000001</v>
      </c>
      <c r="L43" s="24"/>
      <c r="M43"/>
      <c r="N43"/>
    </row>
    <row r="44" spans="1:14" s="23" customFormat="1" ht="16.5" customHeight="1">
      <c r="A44" s="25" t="s">
        <v>72</v>
      </c>
      <c r="B44" s="27">
        <v>1222.97</v>
      </c>
      <c r="C44" s="27">
        <v>1189.4</v>
      </c>
      <c r="D44" s="27">
        <v>1383.64</v>
      </c>
      <c r="E44" s="27">
        <v>829.7</v>
      </c>
      <c r="F44" s="27">
        <v>882.46</v>
      </c>
      <c r="G44" s="27">
        <v>954.4</v>
      </c>
      <c r="H44" s="27">
        <v>865.67</v>
      </c>
      <c r="I44" s="27">
        <v>1189.4</v>
      </c>
      <c r="J44" s="27">
        <v>438.83</v>
      </c>
      <c r="K44" s="27">
        <f>SUM(B44:J44)</f>
        <v>8956.47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73</v>
      </c>
      <c r="B46" s="27">
        <v>307285.82</v>
      </c>
      <c r="C46" s="27">
        <v>229155.02000000002</v>
      </c>
      <c r="D46" s="27">
        <v>440846.82999999996</v>
      </c>
      <c r="E46" s="27">
        <v>361546.13</v>
      </c>
      <c r="F46" s="27">
        <v>186497.33000000002</v>
      </c>
      <c r="G46" s="27">
        <v>162392.59000000003</v>
      </c>
      <c r="H46" s="27">
        <v>183524.5</v>
      </c>
      <c r="I46" s="27">
        <v>566328.01</v>
      </c>
      <c r="J46" s="27">
        <v>118280.45999999999</v>
      </c>
      <c r="K46" s="27">
        <f>SUM(B46:J46)</f>
        <v>2555856.6900000004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1453459.1999999997</v>
      </c>
      <c r="C48" s="27">
        <f aca="true" t="shared" si="11" ref="C48:J48">IF(C17+C27+C49&lt;0,0,C17+C27+C49)</f>
        <v>1376404.2899999998</v>
      </c>
      <c r="D48" s="27">
        <f t="shared" si="11"/>
        <v>1759634.8900000001</v>
      </c>
      <c r="E48" s="27">
        <f t="shared" si="11"/>
        <v>1118312.63</v>
      </c>
      <c r="F48" s="27">
        <f t="shared" si="11"/>
        <v>1042475.4199999999</v>
      </c>
      <c r="G48" s="27">
        <f t="shared" si="11"/>
        <v>1072189.57</v>
      </c>
      <c r="H48" s="27">
        <f t="shared" si="11"/>
        <v>1043596.37</v>
      </c>
      <c r="I48" s="27">
        <f t="shared" si="11"/>
        <v>1699617.9599999997</v>
      </c>
      <c r="J48" s="27">
        <f t="shared" si="11"/>
        <v>547785.87</v>
      </c>
      <c r="K48" s="20">
        <f>SUM(B48:J48)</f>
        <v>11113476.199999997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1453459.19</v>
      </c>
      <c r="C54" s="10">
        <f t="shared" si="13"/>
        <v>1376404.29</v>
      </c>
      <c r="D54" s="10">
        <f t="shared" si="13"/>
        <v>1759634.89</v>
      </c>
      <c r="E54" s="10">
        <f t="shared" si="13"/>
        <v>1118312.63</v>
      </c>
      <c r="F54" s="10">
        <f t="shared" si="13"/>
        <v>1042475.42</v>
      </c>
      <c r="G54" s="10">
        <f t="shared" si="13"/>
        <v>1072189.57</v>
      </c>
      <c r="H54" s="10">
        <f t="shared" si="13"/>
        <v>1043596.37</v>
      </c>
      <c r="I54" s="10">
        <f>SUM(I55:I67)</f>
        <v>1699617.96</v>
      </c>
      <c r="J54" s="10">
        <f t="shared" si="13"/>
        <v>547785.87</v>
      </c>
      <c r="K54" s="5">
        <f>SUM(K55:K67)</f>
        <v>11113476.19</v>
      </c>
      <c r="L54" s="9"/>
    </row>
    <row r="55" spans="1:11" ht="16.5" customHeight="1">
      <c r="A55" s="7" t="s">
        <v>59</v>
      </c>
      <c r="B55" s="8">
        <v>1270663.81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1270663.81</v>
      </c>
    </row>
    <row r="56" spans="1:11" ht="16.5" customHeight="1">
      <c r="A56" s="7" t="s">
        <v>60</v>
      </c>
      <c r="B56" s="8">
        <v>182795.38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182795.38</v>
      </c>
    </row>
    <row r="57" spans="1:11" ht="16.5" customHeight="1">
      <c r="A57" s="7" t="s">
        <v>4</v>
      </c>
      <c r="B57" s="6">
        <v>0</v>
      </c>
      <c r="C57" s="8">
        <v>1376404.29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1376404.29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1759634.89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1759634.89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1118312.63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1118312.63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1042475.42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1042475.42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1072189.57</v>
      </c>
      <c r="H61" s="6">
        <v>0</v>
      </c>
      <c r="I61" s="6">
        <v>0</v>
      </c>
      <c r="J61" s="6">
        <v>0</v>
      </c>
      <c r="K61" s="5">
        <f t="shared" si="14"/>
        <v>1072189.57</v>
      </c>
    </row>
    <row r="62" spans="1:11" ht="16.5" customHeight="1">
      <c r="A62" s="7" t="s">
        <v>52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1043596.37</v>
      </c>
      <c r="I62" s="6">
        <v>0</v>
      </c>
      <c r="J62" s="6">
        <v>0</v>
      </c>
      <c r="K62" s="5">
        <f t="shared" si="14"/>
        <v>1043596.37</v>
      </c>
    </row>
    <row r="63" spans="1:11" ht="16.5" customHeight="1">
      <c r="A63" s="7" t="s">
        <v>53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54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624773.8</v>
      </c>
      <c r="J64" s="6">
        <v>0</v>
      </c>
      <c r="K64" s="5">
        <f t="shared" si="14"/>
        <v>624773.8</v>
      </c>
    </row>
    <row r="65" spans="1:11" ht="16.5" customHeight="1">
      <c r="A65" s="7" t="s">
        <v>55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1074844.16</v>
      </c>
      <c r="J65" s="6">
        <v>0</v>
      </c>
      <c r="K65" s="5">
        <f t="shared" si="14"/>
        <v>1074844.16</v>
      </c>
    </row>
    <row r="66" spans="1:11" ht="16.5" customHeight="1">
      <c r="A66" s="7" t="s">
        <v>56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8">
        <v>547785.87</v>
      </c>
      <c r="K66" s="5">
        <f t="shared" si="14"/>
        <v>547785.87</v>
      </c>
    </row>
    <row r="67" spans="1:11" ht="18" customHeight="1">
      <c r="A67" s="4" t="s">
        <v>67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>
      <c r="A68" s="61" t="s">
        <v>74</v>
      </c>
    </row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2021-11-17T22:18:00Z</dcterms:modified>
  <cp:category/>
  <cp:version/>
  <cp:contentType/>
  <cp:contentStatus/>
</cp:coreProperties>
</file>