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<sst xmlns="http://schemas.openxmlformats.org/spreadsheetml/2006/main" count="79" uniqueCount="76">
  <si>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</si>
  <si>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</si>
  <si>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</si>
  <si>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</si>
  <si>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</si>
  <si>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</si>
  <si>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</si>
  <si>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</si>
  <si>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</si>
  <si>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</si>
  <si>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</si>
  <si>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</si>
  <si>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</si>
  <si>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</si>
  <si>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</si>
  <si>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</si>
  <si>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</si>
  <si>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</si>
  <si>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</si>
  <si>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</si>
  <si>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</si>
  <si>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</si>
  <si>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</si>
  <si>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</si>
  <si>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</si>
  <si>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</si>
  <si>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</si>
  <si>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</si>
  <si>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</si>
  <si>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</si>
  <si>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</si>
  <si>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</si>
  <si>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</si>
  <si>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</si>
  <si>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</si>
  <si>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</si>
  <si>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</si>
  <si>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</si>
  <si>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</si>
  <si>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</si>
  <si>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</si>
  <si>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</si>
  <si>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</si>
  <si>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</si>
  <si>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</si>
  <si>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</si>
  <si>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</si>
  <si>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</si>
  <si>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</si>
  <si>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</si>
  <si>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</si>
  <si>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</si>
  <si>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</si>
  <si>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</si>
  <si>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</si>
  <si>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</si>
  <si>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</si>
  <si>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</si>
  <si>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</si>
  <si>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</si>
  <si>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</si>
  <si>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</si>
  <si>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</si>
  <si>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</si>
  <si>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</si>
  <si>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</si>
  <si>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</si>
  <si>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</si>
  <si>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</si>
  <si>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</si>
  <si>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</si>
  <si>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</si>
  <si>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</si>
  <si>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28/03/21 - VENCIMENTO 05/04/21</t>
  </si>
  <si>
    <t>5.3. Revisão de Remuneração pelo Transporte Coletivo (1)</t>
  </si>
  <si>
    <t>Nota: (1) Revisões do período de 19/03 a 03/12/20.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</si>
</sst>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76417</v>
      </c>
      <c r="C7" s="9">
        <f t="shared" si="0"/>
        <v>49505</v>
      </c>
      <c r="D7" s="9">
        <f t="shared" si="0"/>
        <v>57805</v>
      </c>
      <c r="E7" s="9">
        <f t="shared" si="0"/>
        <v>11090</v>
      </c>
      <c r="F7" s="9">
        <f t="shared" si="0"/>
        <v>38673</v>
      </c>
      <c r="G7" s="9">
        <f t="shared" si="0"/>
        <v>57492</v>
      </c>
      <c r="H7" s="9">
        <f t="shared" si="0"/>
        <v>6932</v>
      </c>
      <c r="I7" s="9">
        <f t="shared" si="0"/>
        <v>46375</v>
      </c>
      <c r="J7" s="9">
        <f t="shared" si="0"/>
        <v>50991</v>
      </c>
      <c r="K7" s="9">
        <f t="shared" si="0"/>
        <v>71617</v>
      </c>
      <c r="L7" s="9">
        <f t="shared" si="0"/>
        <v>53096</v>
      </c>
      <c r="M7" s="9">
        <f t="shared" si="0"/>
        <v>22017</v>
      </c>
      <c r="N7" s="9">
        <f t="shared" si="0"/>
        <v>10956</v>
      </c>
      <c r="O7" s="9">
        <f t="shared" si="0"/>
        <v>552966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4312</v>
      </c>
      <c r="C8" s="11">
        <f t="shared" si="1"/>
        <v>3548</v>
      </c>
      <c r="D8" s="11">
        <f t="shared" si="1"/>
        <v>3011</v>
      </c>
      <c r="E8" s="11">
        <f t="shared" si="1"/>
        <v>370</v>
      </c>
      <c r="F8" s="11">
        <f t="shared" si="1"/>
        <v>1927</v>
      </c>
      <c r="G8" s="11">
        <f t="shared" si="1"/>
        <v>2747</v>
      </c>
      <c r="H8" s="11">
        <f t="shared" si="1"/>
        <v>410</v>
      </c>
      <c r="I8" s="11">
        <f t="shared" si="1"/>
        <v>3424</v>
      </c>
      <c r="J8" s="11">
        <f t="shared" si="1"/>
        <v>2840</v>
      </c>
      <c r="K8" s="11">
        <f t="shared" si="1"/>
        <v>3524</v>
      </c>
      <c r="L8" s="11">
        <f t="shared" si="1"/>
        <v>2214</v>
      </c>
      <c r="M8" s="11">
        <f t="shared" si="1"/>
        <v>845</v>
      </c>
      <c r="N8" s="11">
        <f t="shared" si="1"/>
        <v>571</v>
      </c>
      <c r="O8" s="11">
        <f t="shared" si="1"/>
        <v>29743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4312</v>
      </c>
      <c r="C9" s="11">
        <v>3548</v>
      </c>
      <c r="D9" s="11">
        <v>3011</v>
      </c>
      <c r="E9" s="11">
        <v>370</v>
      </c>
      <c r="F9" s="11">
        <v>1927</v>
      </c>
      <c r="G9" s="11">
        <v>2747</v>
      </c>
      <c r="H9" s="11">
        <v>409</v>
      </c>
      <c r="I9" s="11">
        <v>3424</v>
      </c>
      <c r="J9" s="11">
        <v>2840</v>
      </c>
      <c r="K9" s="11">
        <v>3523</v>
      </c>
      <c r="L9" s="11">
        <v>2214</v>
      </c>
      <c r="M9" s="11">
        <v>844</v>
      </c>
      <c r="N9" s="11">
        <v>571</v>
      </c>
      <c r="O9" s="11">
        <f>SUM(B9:N9)</f>
        <v>29740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</v>
      </c>
      <c r="I10" s="13">
        <v>0</v>
      </c>
      <c r="J10" s="13">
        <v>0</v>
      </c>
      <c r="K10" s="13">
        <v>1</v>
      </c>
      <c r="L10" s="13">
        <v>0</v>
      </c>
      <c r="M10" s="13">
        <v>1</v>
      </c>
      <c r="N10" s="13">
        <v>0</v>
      </c>
      <c r="O10" s="11">
        <f>SUM(B10:N10)</f>
        <v>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72105</v>
      </c>
      <c r="C11" s="13">
        <v>45957</v>
      </c>
      <c r="D11" s="13">
        <v>54794</v>
      </c>
      <c r="E11" s="13">
        <v>10720</v>
      </c>
      <c r="F11" s="13">
        <v>36746</v>
      </c>
      <c r="G11" s="13">
        <v>54745</v>
      </c>
      <c r="H11" s="13">
        <v>6522</v>
      </c>
      <c r="I11" s="13">
        <v>42951</v>
      </c>
      <c r="J11" s="13">
        <v>48151</v>
      </c>
      <c r="K11" s="13">
        <v>68093</v>
      </c>
      <c r="L11" s="13">
        <v>50882</v>
      </c>
      <c r="M11" s="13">
        <v>21172</v>
      </c>
      <c r="N11" s="13">
        <v>10385</v>
      </c>
      <c r="O11" s="11">
        <f>SUM(B11:N11)</f>
        <v>523223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2.083109240082954</v>
      </c>
      <c r="C15" s="19">
        <v>2.252857449549272</v>
      </c>
      <c r="D15" s="19">
        <v>2.103406163279527</v>
      </c>
      <c r="E15" s="19">
        <v>1.788743955670823</v>
      </c>
      <c r="F15" s="19">
        <v>2.882685608123899</v>
      </c>
      <c r="G15" s="19">
        <v>2.774228073860442</v>
      </c>
      <c r="H15" s="19">
        <v>3.086288293307363</v>
      </c>
      <c r="I15" s="19">
        <v>2.202530323562202</v>
      </c>
      <c r="J15" s="19">
        <v>2.093794233590428</v>
      </c>
      <c r="K15" s="19">
        <v>2.050081239299272</v>
      </c>
      <c r="L15" s="19">
        <v>2.297762481542214</v>
      </c>
      <c r="M15" s="19">
        <v>2.312403150804697</v>
      </c>
      <c r="N15" s="19">
        <v>2.413688609085932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420334.49</v>
      </c>
      <c r="C17" s="24">
        <f aca="true" t="shared" si="2" ref="C17:N17">C18+C19+C20+C21+C22+C23+C24+C25</f>
        <v>285734.61000000004</v>
      </c>
      <c r="D17" s="24">
        <f t="shared" si="2"/>
        <v>270372.4</v>
      </c>
      <c r="E17" s="24">
        <f t="shared" si="2"/>
        <v>79109.05</v>
      </c>
      <c r="F17" s="24">
        <f t="shared" si="2"/>
        <v>282759.03</v>
      </c>
      <c r="G17" s="24">
        <f t="shared" si="2"/>
        <v>342015.58999999997</v>
      </c>
      <c r="H17" s="24">
        <f t="shared" si="2"/>
        <v>60362.15</v>
      </c>
      <c r="I17" s="24">
        <f t="shared" si="2"/>
        <v>274643.37</v>
      </c>
      <c r="J17" s="24">
        <f t="shared" si="2"/>
        <v>263387.92</v>
      </c>
      <c r="K17" s="24">
        <f t="shared" si="2"/>
        <v>362725.37999999995</v>
      </c>
      <c r="L17" s="24">
        <f t="shared" si="2"/>
        <v>344347.18</v>
      </c>
      <c r="M17" s="24">
        <f t="shared" si="2"/>
        <v>178319.93000000002</v>
      </c>
      <c r="N17" s="24">
        <f t="shared" si="2"/>
        <v>78637.16</v>
      </c>
      <c r="O17" s="24">
        <f>O18+O19+O20+O21+O22+O23+O24+O25</f>
        <v>3242748.2599999993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168514.77</v>
      </c>
      <c r="C18" s="30">
        <f t="shared" si="3"/>
        <v>112747.64</v>
      </c>
      <c r="D18" s="30">
        <f t="shared" si="3"/>
        <v>115430.8</v>
      </c>
      <c r="E18" s="30">
        <f t="shared" si="3"/>
        <v>37884.55</v>
      </c>
      <c r="F18" s="30">
        <f t="shared" si="3"/>
        <v>89477.72</v>
      </c>
      <c r="G18" s="30">
        <f t="shared" si="3"/>
        <v>109349.78</v>
      </c>
      <c r="H18" s="30">
        <f t="shared" si="3"/>
        <v>17678.68</v>
      </c>
      <c r="I18" s="30">
        <f t="shared" si="3"/>
        <v>104779.68</v>
      </c>
      <c r="J18" s="30">
        <f t="shared" si="3"/>
        <v>115958.63</v>
      </c>
      <c r="K18" s="30">
        <f t="shared" si="3"/>
        <v>154055.33</v>
      </c>
      <c r="L18" s="30">
        <f t="shared" si="3"/>
        <v>129989.63</v>
      </c>
      <c r="M18" s="30">
        <f t="shared" si="3"/>
        <v>62268.48</v>
      </c>
      <c r="N18" s="30">
        <f t="shared" si="3"/>
        <v>28002.44</v>
      </c>
      <c r="O18" s="30">
        <f aca="true" t="shared" si="4" ref="O18:O25">SUM(B18:N18)</f>
        <v>1246138.13</v>
      </c>
    </row>
    <row r="19" spans="1:23" ht="18.75" customHeight="1">
      <c r="A19" s="26" t="s">
        <v>35</v>
      </c>
      <c r="B19" s="30">
        <f>IF(B15&lt;&gt;0,ROUND((B15-1)*B18,2),0)</f>
        <v>182519.9</v>
      </c>
      <c r="C19" s="30">
        <f aca="true" t="shared" si="5" ref="C19:N19">IF(C15&lt;&gt;0,ROUND((C15-1)*C18,2),0)</f>
        <v>141256.72</v>
      </c>
      <c r="D19" s="30">
        <f t="shared" si="5"/>
        <v>127367.06</v>
      </c>
      <c r="E19" s="30">
        <f t="shared" si="5"/>
        <v>29881.21</v>
      </c>
      <c r="F19" s="30">
        <f t="shared" si="5"/>
        <v>168458.42</v>
      </c>
      <c r="G19" s="30">
        <f t="shared" si="5"/>
        <v>194011.45</v>
      </c>
      <c r="H19" s="30">
        <f t="shared" si="5"/>
        <v>36882.82</v>
      </c>
      <c r="I19" s="30">
        <f t="shared" si="5"/>
        <v>126000.74</v>
      </c>
      <c r="J19" s="30">
        <f t="shared" si="5"/>
        <v>126834.88</v>
      </c>
      <c r="K19" s="30">
        <f t="shared" si="5"/>
        <v>161770.61</v>
      </c>
      <c r="L19" s="30">
        <f t="shared" si="5"/>
        <v>168695.66</v>
      </c>
      <c r="M19" s="30">
        <f t="shared" si="5"/>
        <v>81721.35</v>
      </c>
      <c r="N19" s="30">
        <f t="shared" si="5"/>
        <v>39586.73</v>
      </c>
      <c r="O19" s="30">
        <f t="shared" si="4"/>
        <v>1584987.55</v>
      </c>
      <c r="W19" s="62"/>
    </row>
    <row r="20" spans="1:15" ht="18.75" customHeight="1">
      <c r="A20" s="26" t="s">
        <v>36</v>
      </c>
      <c r="B20" s="30">
        <v>18385.48</v>
      </c>
      <c r="C20" s="30">
        <v>12790.26</v>
      </c>
      <c r="D20" s="30">
        <v>9647.82</v>
      </c>
      <c r="E20" s="30">
        <v>3527.01</v>
      </c>
      <c r="F20" s="30">
        <v>8667.02</v>
      </c>
      <c r="G20" s="30">
        <v>13444.51</v>
      </c>
      <c r="H20" s="30">
        <v>1476.97</v>
      </c>
      <c r="I20" s="30">
        <v>8814.66</v>
      </c>
      <c r="J20" s="30">
        <v>11113.83</v>
      </c>
      <c r="K20" s="30">
        <v>16155.64</v>
      </c>
      <c r="L20" s="30">
        <v>16862.97</v>
      </c>
      <c r="M20" s="30">
        <v>9140.65</v>
      </c>
      <c r="N20" s="30">
        <v>2870.19</v>
      </c>
      <c r="O20" s="30">
        <f t="shared" si="4"/>
        <v>132897.00999999998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-1421.29</v>
      </c>
      <c r="C22" s="30">
        <v>-2144.29</v>
      </c>
      <c r="D22" s="30">
        <v>-7260</v>
      </c>
      <c r="E22" s="30">
        <v>-308.97</v>
      </c>
      <c r="F22" s="30">
        <v>-7187.74</v>
      </c>
      <c r="G22" s="30">
        <v>-1502.58</v>
      </c>
      <c r="H22" s="30">
        <v>-3089.68</v>
      </c>
      <c r="I22" s="30">
        <v>0</v>
      </c>
      <c r="J22" s="30">
        <v>-7801.42</v>
      </c>
      <c r="K22" s="30">
        <v>-3307.49</v>
      </c>
      <c r="L22" s="30">
        <v>-5829.68</v>
      </c>
      <c r="M22" s="30">
        <v>0</v>
      </c>
      <c r="N22" s="30">
        <v>0</v>
      </c>
      <c r="O22" s="30">
        <f t="shared" si="4"/>
        <v>-39853.14</v>
      </c>
    </row>
    <row r="23" spans="1:26" ht="18.75" customHeight="1">
      <c r="A23" s="26" t="s">
        <v>69</v>
      </c>
      <c r="B23" s="30">
        <v>0</v>
      </c>
      <c r="C23" s="30">
        <v>-222.48</v>
      </c>
      <c r="D23" s="30">
        <v>-1510.4</v>
      </c>
      <c r="E23" s="30">
        <v>-283.76</v>
      </c>
      <c r="F23" s="30">
        <v>0</v>
      </c>
      <c r="G23" s="30">
        <v>-331.76</v>
      </c>
      <c r="H23" s="30">
        <v>-723.51</v>
      </c>
      <c r="I23" s="30">
        <v>0</v>
      </c>
      <c r="J23" s="30">
        <v>-4266.64</v>
      </c>
      <c r="K23" s="30">
        <v>-671.9</v>
      </c>
      <c r="L23" s="30">
        <v>0</v>
      </c>
      <c r="M23" s="30">
        <v>0</v>
      </c>
      <c r="N23" s="30">
        <v>-129.54</v>
      </c>
      <c r="O23" s="30">
        <f t="shared" si="4"/>
        <v>-8139.99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49653.17</v>
      </c>
      <c r="C25" s="30">
        <v>18624.3</v>
      </c>
      <c r="D25" s="30">
        <v>25355.89</v>
      </c>
      <c r="E25" s="30">
        <v>7067.78</v>
      </c>
      <c r="F25" s="30">
        <v>22002.38</v>
      </c>
      <c r="G25" s="30">
        <v>25702.96</v>
      </c>
      <c r="H25" s="30">
        <v>6795.64</v>
      </c>
      <c r="I25" s="30">
        <v>33707.06</v>
      </c>
      <c r="J25" s="30">
        <v>20207.41</v>
      </c>
      <c r="K25" s="30">
        <v>33381.96</v>
      </c>
      <c r="L25" s="30">
        <v>33287.37</v>
      </c>
      <c r="M25" s="30">
        <v>23848.22</v>
      </c>
      <c r="N25" s="30">
        <v>6966.11</v>
      </c>
      <c r="O25" s="30">
        <f t="shared" si="4"/>
        <v>306600.25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-18972.8</v>
      </c>
      <c r="C27" s="30">
        <f>+C28+C30+C41+C42+C45-C46</f>
        <v>-15611.2</v>
      </c>
      <c r="D27" s="30">
        <f t="shared" si="6"/>
        <v>-14473.48</v>
      </c>
      <c r="E27" s="30">
        <f t="shared" si="6"/>
        <v>-1628</v>
      </c>
      <c r="F27" s="30">
        <f t="shared" si="6"/>
        <v>-8478.8</v>
      </c>
      <c r="G27" s="30">
        <f t="shared" si="6"/>
        <v>-12086.8</v>
      </c>
      <c r="H27" s="30">
        <f t="shared" si="6"/>
        <v>-2067.43</v>
      </c>
      <c r="I27" s="30">
        <f t="shared" si="6"/>
        <v>-15065.6</v>
      </c>
      <c r="J27" s="30">
        <f t="shared" si="6"/>
        <v>-12496</v>
      </c>
      <c r="K27" s="30">
        <f t="shared" si="6"/>
        <v>-15501.2</v>
      </c>
      <c r="L27" s="30">
        <f t="shared" si="6"/>
        <v>-9741.6</v>
      </c>
      <c r="M27" s="30">
        <f t="shared" si="6"/>
        <v>-3713.6</v>
      </c>
      <c r="N27" s="30">
        <f t="shared" si="6"/>
        <v>-2512.4</v>
      </c>
      <c r="O27" s="30">
        <f t="shared" si="6"/>
        <v>-132348.91</v>
      </c>
    </row>
    <row r="28" spans="1:15" ht="18.75" customHeight="1">
      <c r="A28" s="26" t="s">
        <v>40</v>
      </c>
      <c r="B28" s="31">
        <f>+B29</f>
        <v>-18972.8</v>
      </c>
      <c r="C28" s="31">
        <f>+C29</f>
        <v>-15611.2</v>
      </c>
      <c r="D28" s="31">
        <f aca="true" t="shared" si="7" ref="D28:O28">+D29</f>
        <v>-13248.4</v>
      </c>
      <c r="E28" s="31">
        <f t="shared" si="7"/>
        <v>-1628</v>
      </c>
      <c r="F28" s="31">
        <f t="shared" si="7"/>
        <v>-8478.8</v>
      </c>
      <c r="G28" s="31">
        <f t="shared" si="7"/>
        <v>-12086.8</v>
      </c>
      <c r="H28" s="31">
        <f t="shared" si="7"/>
        <v>-1799.6</v>
      </c>
      <c r="I28" s="31">
        <f t="shared" si="7"/>
        <v>-15065.6</v>
      </c>
      <c r="J28" s="31">
        <f t="shared" si="7"/>
        <v>-12496</v>
      </c>
      <c r="K28" s="31">
        <f t="shared" si="7"/>
        <v>-15501.2</v>
      </c>
      <c r="L28" s="31">
        <f t="shared" si="7"/>
        <v>-9741.6</v>
      </c>
      <c r="M28" s="31">
        <f t="shared" si="7"/>
        <v>-3713.6</v>
      </c>
      <c r="N28" s="31">
        <f t="shared" si="7"/>
        <v>-2512.4</v>
      </c>
      <c r="O28" s="31">
        <f t="shared" si="7"/>
        <v>-130856.00000000001</v>
      </c>
    </row>
    <row r="29" spans="1:26" ht="18.75" customHeight="1">
      <c r="A29" s="27" t="s">
        <v>41</v>
      </c>
      <c r="B29" s="16">
        <f>ROUND((-B9)*$G$3,2)</f>
        <v>-18972.8</v>
      </c>
      <c r="C29" s="16">
        <f aca="true" t="shared" si="8" ref="C29:N29">ROUND((-C9)*$G$3,2)</f>
        <v>-15611.2</v>
      </c>
      <c r="D29" s="16">
        <f t="shared" si="8"/>
        <v>-13248.4</v>
      </c>
      <c r="E29" s="16">
        <f t="shared" si="8"/>
        <v>-1628</v>
      </c>
      <c r="F29" s="16">
        <f t="shared" si="8"/>
        <v>-8478.8</v>
      </c>
      <c r="G29" s="16">
        <f t="shared" si="8"/>
        <v>-12086.8</v>
      </c>
      <c r="H29" s="16">
        <f t="shared" si="8"/>
        <v>-1799.6</v>
      </c>
      <c r="I29" s="16">
        <f t="shared" si="8"/>
        <v>-15065.6</v>
      </c>
      <c r="J29" s="16">
        <f t="shared" si="8"/>
        <v>-12496</v>
      </c>
      <c r="K29" s="16">
        <f t="shared" si="8"/>
        <v>-15501.2</v>
      </c>
      <c r="L29" s="16">
        <f t="shared" si="8"/>
        <v>-9741.6</v>
      </c>
      <c r="M29" s="16">
        <f t="shared" si="8"/>
        <v>-3713.6</v>
      </c>
      <c r="N29" s="16">
        <f t="shared" si="8"/>
        <v>-2512.4</v>
      </c>
      <c r="O29" s="32">
        <f aca="true" t="shared" si="9" ref="O29:O46">SUM(B29:N29)</f>
        <v>-130856.00000000001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-1225.08</v>
      </c>
      <c r="E41" s="35">
        <v>0</v>
      </c>
      <c r="F41" s="35">
        <v>0</v>
      </c>
      <c r="G41" s="35">
        <v>0</v>
      </c>
      <c r="H41" s="35">
        <v>-267.83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-1492.9099999999999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401361.69</v>
      </c>
      <c r="C44" s="36">
        <f t="shared" si="11"/>
        <v>270123.41000000003</v>
      </c>
      <c r="D44" s="36">
        <f t="shared" si="11"/>
        <v>255898.92</v>
      </c>
      <c r="E44" s="36">
        <f t="shared" si="11"/>
        <v>77481.05</v>
      </c>
      <c r="F44" s="36">
        <f t="shared" si="11"/>
        <v>274280.23000000004</v>
      </c>
      <c r="G44" s="36">
        <f t="shared" si="11"/>
        <v>329928.79</v>
      </c>
      <c r="H44" s="36">
        <f t="shared" si="11"/>
        <v>58294.72</v>
      </c>
      <c r="I44" s="36">
        <f t="shared" si="11"/>
        <v>259577.77</v>
      </c>
      <c r="J44" s="36">
        <f t="shared" si="11"/>
        <v>250891.91999999998</v>
      </c>
      <c r="K44" s="36">
        <f t="shared" si="11"/>
        <v>347224.17999999993</v>
      </c>
      <c r="L44" s="36">
        <f t="shared" si="11"/>
        <v>334605.58</v>
      </c>
      <c r="M44" s="36">
        <f t="shared" si="11"/>
        <v>174606.33000000002</v>
      </c>
      <c r="N44" s="36">
        <f t="shared" si="11"/>
        <v>76124.76000000001</v>
      </c>
      <c r="O44" s="36">
        <f>SUM(B44:N44)</f>
        <v>3110399.3500000006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401361.69</v>
      </c>
      <c r="C50" s="51">
        <f t="shared" si="12"/>
        <v>270123.41</v>
      </c>
      <c r="D50" s="51">
        <f t="shared" si="12"/>
        <v>255898.93</v>
      </c>
      <c r="E50" s="51">
        <f t="shared" si="12"/>
        <v>77481.05</v>
      </c>
      <c r="F50" s="51">
        <f t="shared" si="12"/>
        <v>274280.23</v>
      </c>
      <c r="G50" s="51">
        <f t="shared" si="12"/>
        <v>329928.8</v>
      </c>
      <c r="H50" s="51">
        <f t="shared" si="12"/>
        <v>58294.72</v>
      </c>
      <c r="I50" s="51">
        <f t="shared" si="12"/>
        <v>259577.76</v>
      </c>
      <c r="J50" s="51">
        <f t="shared" si="12"/>
        <v>250891.93</v>
      </c>
      <c r="K50" s="51">
        <f t="shared" si="12"/>
        <v>347224.18</v>
      </c>
      <c r="L50" s="51">
        <f t="shared" si="12"/>
        <v>334605.58</v>
      </c>
      <c r="M50" s="51">
        <f t="shared" si="12"/>
        <v>174606.33</v>
      </c>
      <c r="N50" s="51">
        <f t="shared" si="12"/>
        <v>76124.76</v>
      </c>
      <c r="O50" s="36">
        <f t="shared" si="12"/>
        <v>3110399.37</v>
      </c>
      <c r="Q50"/>
    </row>
    <row r="51" spans="1:18" ht="18.75" customHeight="1">
      <c r="A51" s="26" t="s">
        <v>57</v>
      </c>
      <c r="B51" s="51">
        <v>337632.11</v>
      </c>
      <c r="C51" s="51">
        <v>200961.15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538593.26</v>
      </c>
      <c r="P51"/>
      <c r="Q51"/>
      <c r="R51" s="43"/>
    </row>
    <row r="52" spans="1:16" ht="18.75" customHeight="1">
      <c r="A52" s="26" t="s">
        <v>58</v>
      </c>
      <c r="B52" s="51">
        <v>63729.58</v>
      </c>
      <c r="C52" s="51">
        <v>69162.26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132891.84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255898.93</v>
      </c>
      <c r="E53" s="52">
        <v>0</v>
      </c>
      <c r="F53" s="52">
        <v>0</v>
      </c>
      <c r="G53" s="52">
        <v>0</v>
      </c>
      <c r="H53" s="51">
        <v>58294.72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314193.65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77481.05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77481.05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274280.23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274280.23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329928.8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329928.8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259577.76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259577.76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250891.93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250891.93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347224.18</v>
      </c>
      <c r="L59" s="31">
        <v>334605.58</v>
      </c>
      <c r="M59" s="52">
        <v>0</v>
      </c>
      <c r="N59" s="52">
        <v>0</v>
      </c>
      <c r="O59" s="36">
        <f t="shared" si="13"/>
        <v>681829.76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174606.33</v>
      </c>
      <c r="N60" s="52">
        <v>0</v>
      </c>
      <c r="O60" s="36">
        <f t="shared" si="13"/>
        <v>174606.33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76124.76</v>
      </c>
      <c r="O61" s="55">
        <f t="shared" si="13"/>
        <v>76124.76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2021-04-01T21:24:40Z</dcterms:modified>
  <cp:category/>
  <cp:version/>
  <cp:contentType/>
  <cp:contentStatus/>
</cp:coreProperties>
</file>