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<sst xmlns="http://schemas.openxmlformats.org/spreadsheetml/2006/main" count="79" uniqueCount="76">
  <si>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</si>
  <si>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</si>
  <si>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</si>
  <si>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</si>
  <si>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</si>
  <si>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</si>
  <si>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</si>
  <si>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</si>
  <si>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</si>
  <si>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</si>
  <si>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</si>
  <si>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</si>
  <si>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</si>
  <si>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</si>
  <si>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</si>
  <si>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</si>
  <si>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</si>
  <si>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</si>
  <si>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</si>
  <si>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</si>
  <si>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</si>
  <si>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</si>
  <si>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</si>
  <si>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</si>
  <si>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</si>
  <si>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</si>
  <si>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</si>
  <si>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</si>
  <si>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</si>
  <si>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</si>
  <si>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</si>
  <si>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</si>
  <si>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</si>
  <si>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</si>
  <si>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</si>
  <si>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</si>
  <si>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</si>
  <si>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</si>
  <si>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</si>
  <si>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</si>
  <si>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</si>
  <si>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</si>
  <si>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</si>
  <si>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</si>
  <si>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</si>
  <si>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</si>
  <si>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</si>
  <si>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</si>
  <si>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</si>
  <si>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</si>
  <si>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</si>
  <si>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</si>
  <si>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</si>
  <si>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</si>
  <si>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</si>
  <si>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</si>
  <si>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</si>
  <si>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</si>
  <si>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</si>
  <si>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</si>
  <si>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</si>
  <si>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</si>
  <si>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</si>
  <si>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</si>
  <si>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</si>
  <si>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</si>
  <si>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</si>
  <si>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</si>
  <si>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</si>
  <si>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</si>
  <si>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</si>
  <si>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</si>
  <si>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</si>
  <si>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23/03/21 - VENCIMENTO 30/03/21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</si>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</sst>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233420</v>
      </c>
      <c r="C7" s="9">
        <f t="shared" si="0"/>
        <v>161767</v>
      </c>
      <c r="D7" s="9">
        <f t="shared" si="0"/>
        <v>187398</v>
      </c>
      <c r="E7" s="9">
        <f t="shared" si="0"/>
        <v>38569</v>
      </c>
      <c r="F7" s="9">
        <f t="shared" si="0"/>
        <v>116009</v>
      </c>
      <c r="G7" s="9">
        <f t="shared" si="0"/>
        <v>210946</v>
      </c>
      <c r="H7" s="9">
        <f t="shared" si="0"/>
        <v>31315</v>
      </c>
      <c r="I7" s="9">
        <f t="shared" si="0"/>
        <v>168902</v>
      </c>
      <c r="J7" s="9">
        <f t="shared" si="0"/>
        <v>149617</v>
      </c>
      <c r="K7" s="9">
        <f t="shared" si="0"/>
        <v>213396</v>
      </c>
      <c r="L7" s="9">
        <f t="shared" si="0"/>
        <v>159700</v>
      </c>
      <c r="M7" s="9">
        <f t="shared" si="0"/>
        <v>74309</v>
      </c>
      <c r="N7" s="9">
        <f t="shared" si="0"/>
        <v>43400</v>
      </c>
      <c r="O7" s="9">
        <f t="shared" si="0"/>
        <v>1788748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8909</v>
      </c>
      <c r="C8" s="11">
        <f t="shared" si="1"/>
        <v>8137</v>
      </c>
      <c r="D8" s="11">
        <f t="shared" si="1"/>
        <v>6780</v>
      </c>
      <c r="E8" s="11">
        <f t="shared" si="1"/>
        <v>1193</v>
      </c>
      <c r="F8" s="11">
        <f t="shared" si="1"/>
        <v>4110</v>
      </c>
      <c r="G8" s="11">
        <f t="shared" si="1"/>
        <v>7346</v>
      </c>
      <c r="H8" s="11">
        <f t="shared" si="1"/>
        <v>1564</v>
      </c>
      <c r="I8" s="11">
        <f t="shared" si="1"/>
        <v>9187</v>
      </c>
      <c r="J8" s="11">
        <f t="shared" si="1"/>
        <v>6287</v>
      </c>
      <c r="K8" s="11">
        <f t="shared" si="1"/>
        <v>5930</v>
      </c>
      <c r="L8" s="11">
        <f t="shared" si="1"/>
        <v>4763</v>
      </c>
      <c r="M8" s="11">
        <f t="shared" si="1"/>
        <v>2643</v>
      </c>
      <c r="N8" s="11">
        <f t="shared" si="1"/>
        <v>2016</v>
      </c>
      <c r="O8" s="11">
        <f t="shared" si="1"/>
        <v>68865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8909</v>
      </c>
      <c r="C9" s="11">
        <v>8137</v>
      </c>
      <c r="D9" s="11">
        <v>6780</v>
      </c>
      <c r="E9" s="11">
        <v>1193</v>
      </c>
      <c r="F9" s="11">
        <v>4110</v>
      </c>
      <c r="G9" s="11">
        <v>7346</v>
      </c>
      <c r="H9" s="11">
        <v>1554</v>
      </c>
      <c r="I9" s="11">
        <v>9186</v>
      </c>
      <c r="J9" s="11">
        <v>6287</v>
      </c>
      <c r="K9" s="11">
        <v>5922</v>
      </c>
      <c r="L9" s="11">
        <v>4763</v>
      </c>
      <c r="M9" s="11">
        <v>2637</v>
      </c>
      <c r="N9" s="11">
        <v>2016</v>
      </c>
      <c r="O9" s="11">
        <f>SUM(B9:N9)</f>
        <v>68840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1</v>
      </c>
      <c r="J10" s="13">
        <v>0</v>
      </c>
      <c r="K10" s="13">
        <v>8</v>
      </c>
      <c r="L10" s="13">
        <v>0</v>
      </c>
      <c r="M10" s="13">
        <v>6</v>
      </c>
      <c r="N10" s="13">
        <v>0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224511</v>
      </c>
      <c r="C11" s="13">
        <v>153630</v>
      </c>
      <c r="D11" s="13">
        <v>180618</v>
      </c>
      <c r="E11" s="13">
        <v>37376</v>
      </c>
      <c r="F11" s="13">
        <v>111899</v>
      </c>
      <c r="G11" s="13">
        <v>203600</v>
      </c>
      <c r="H11" s="13">
        <v>29751</v>
      </c>
      <c r="I11" s="13">
        <v>159715</v>
      </c>
      <c r="J11" s="13">
        <v>143330</v>
      </c>
      <c r="K11" s="13">
        <v>207466</v>
      </c>
      <c r="L11" s="13">
        <v>154937</v>
      </c>
      <c r="M11" s="13">
        <v>71666</v>
      </c>
      <c r="N11" s="13">
        <v>41384</v>
      </c>
      <c r="O11" s="11">
        <f>SUM(B11:N11)</f>
        <v>1719883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1.899142904346483</v>
      </c>
      <c r="C15" s="19">
        <v>2.005556747494639</v>
      </c>
      <c r="D15" s="19">
        <v>1.855341255595563</v>
      </c>
      <c r="E15" s="19">
        <v>1.487563215210993</v>
      </c>
      <c r="F15" s="19">
        <v>2.632600335855263</v>
      </c>
      <c r="G15" s="19">
        <v>2.414676062154431</v>
      </c>
      <c r="H15" s="19">
        <v>2.716222215862032</v>
      </c>
      <c r="I15" s="19">
        <v>1.906048483436439</v>
      </c>
      <c r="J15" s="19">
        <v>1.931323658937281</v>
      </c>
      <c r="K15" s="19">
        <v>1.845239999210652</v>
      </c>
      <c r="L15" s="19">
        <v>1.999497916235218</v>
      </c>
      <c r="M15" s="19">
        <v>2.017529152019218</v>
      </c>
      <c r="N15" s="19">
        <v>2.110613005081325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1064693.48</v>
      </c>
      <c r="C17" s="24">
        <f aca="true" t="shared" si="2" ref="C17:N17">C18+C19+C20+C21+C22+C23+C24+C25</f>
        <v>783448.51</v>
      </c>
      <c r="D17" s="24">
        <f t="shared" si="2"/>
        <v>730841.37</v>
      </c>
      <c r="E17" s="24">
        <f t="shared" si="2"/>
        <v>210494.26</v>
      </c>
      <c r="F17" s="24">
        <f t="shared" si="2"/>
        <v>737937.1900000001</v>
      </c>
      <c r="G17" s="24">
        <f t="shared" si="2"/>
        <v>1021210.7899999999</v>
      </c>
      <c r="H17" s="24">
        <f t="shared" si="2"/>
        <v>225747.70000000004</v>
      </c>
      <c r="I17" s="24">
        <f t="shared" si="2"/>
        <v>776230.56</v>
      </c>
      <c r="J17" s="24">
        <f t="shared" si="2"/>
        <v>689667.34</v>
      </c>
      <c r="K17" s="24">
        <f t="shared" si="2"/>
        <v>911085.6900000001</v>
      </c>
      <c r="L17" s="24">
        <f t="shared" si="2"/>
        <v>841810.49</v>
      </c>
      <c r="M17" s="24">
        <f t="shared" si="2"/>
        <v>462572.88</v>
      </c>
      <c r="N17" s="24">
        <f t="shared" si="2"/>
        <v>249624.97999999998</v>
      </c>
      <c r="O17" s="24">
        <f>O18+O19+O20+O21+O22+O23+O24+O25</f>
        <v>8705365.24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514737.78</v>
      </c>
      <c r="C18" s="30">
        <f t="shared" si="3"/>
        <v>368424.34</v>
      </c>
      <c r="D18" s="30">
        <f t="shared" si="3"/>
        <v>374215.07</v>
      </c>
      <c r="E18" s="30">
        <f t="shared" si="3"/>
        <v>131755.56</v>
      </c>
      <c r="F18" s="30">
        <f t="shared" si="3"/>
        <v>268410.02</v>
      </c>
      <c r="G18" s="30">
        <f t="shared" si="3"/>
        <v>401219.29</v>
      </c>
      <c r="H18" s="30">
        <f t="shared" si="3"/>
        <v>79862.64</v>
      </c>
      <c r="I18" s="30">
        <f t="shared" si="3"/>
        <v>381617.18</v>
      </c>
      <c r="J18" s="30">
        <f t="shared" si="3"/>
        <v>340244.02</v>
      </c>
      <c r="K18" s="30">
        <f t="shared" si="3"/>
        <v>459036.14</v>
      </c>
      <c r="L18" s="30">
        <f t="shared" si="3"/>
        <v>390977.54</v>
      </c>
      <c r="M18" s="30">
        <f t="shared" si="3"/>
        <v>210160.71</v>
      </c>
      <c r="N18" s="30">
        <f t="shared" si="3"/>
        <v>110926.06</v>
      </c>
      <c r="O18" s="30">
        <f aca="true" t="shared" si="4" ref="O18:O25">SUM(B18:N18)</f>
        <v>4031586.3500000006</v>
      </c>
    </row>
    <row r="19" spans="1:23" ht="18.75" customHeight="1">
      <c r="A19" s="26" t="s">
        <v>35</v>
      </c>
      <c r="B19" s="30">
        <f>IF(B15&lt;&gt;0,ROUND((B15-1)*B18,2),0)</f>
        <v>462822.82</v>
      </c>
      <c r="C19" s="30">
        <f aca="true" t="shared" si="5" ref="C19:N19">IF(C15&lt;&gt;0,ROUND((C15-1)*C18,2),0)</f>
        <v>370471.58</v>
      </c>
      <c r="D19" s="30">
        <f t="shared" si="5"/>
        <v>320081.59</v>
      </c>
      <c r="E19" s="30">
        <f t="shared" si="5"/>
        <v>64239.16</v>
      </c>
      <c r="F19" s="30">
        <f t="shared" si="5"/>
        <v>438206.29</v>
      </c>
      <c r="G19" s="30">
        <f t="shared" si="5"/>
        <v>567595.33</v>
      </c>
      <c r="H19" s="30">
        <f t="shared" si="5"/>
        <v>137062.04</v>
      </c>
      <c r="I19" s="30">
        <f t="shared" si="5"/>
        <v>345763.67</v>
      </c>
      <c r="J19" s="30">
        <f t="shared" si="5"/>
        <v>316877.31</v>
      </c>
      <c r="K19" s="30">
        <f t="shared" si="5"/>
        <v>387995.71</v>
      </c>
      <c r="L19" s="30">
        <f t="shared" si="5"/>
        <v>390781.24</v>
      </c>
      <c r="M19" s="30">
        <f t="shared" si="5"/>
        <v>213844.65</v>
      </c>
      <c r="N19" s="30">
        <f t="shared" si="5"/>
        <v>123195.92</v>
      </c>
      <c r="O19" s="30">
        <f t="shared" si="4"/>
        <v>4138937.31</v>
      </c>
      <c r="W19" s="62"/>
    </row>
    <row r="20" spans="1:15" ht="18.75" customHeight="1">
      <c r="A20" s="26" t="s">
        <v>36</v>
      </c>
      <c r="B20" s="30">
        <v>36218.54</v>
      </c>
      <c r="C20" s="30">
        <v>25686.76</v>
      </c>
      <c r="D20" s="30">
        <v>18542.47</v>
      </c>
      <c r="E20" s="30">
        <v>6825.14</v>
      </c>
      <c r="F20" s="30">
        <v>15472.37</v>
      </c>
      <c r="G20" s="30">
        <v>27103.38</v>
      </c>
      <c r="H20" s="30">
        <v>4097.39</v>
      </c>
      <c r="I20" s="30">
        <v>13801.42</v>
      </c>
      <c r="J20" s="30">
        <v>22379.72</v>
      </c>
      <c r="K20" s="30">
        <v>32638.14</v>
      </c>
      <c r="L20" s="30">
        <v>31777.37</v>
      </c>
      <c r="M20" s="30">
        <v>13378.07</v>
      </c>
      <c r="N20" s="30">
        <v>7325.2</v>
      </c>
      <c r="O20" s="30">
        <f t="shared" si="4"/>
        <v>255245.97000000003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-1421.29</v>
      </c>
      <c r="C22" s="30">
        <v>-2144.29</v>
      </c>
      <c r="D22" s="30">
        <v>-7260</v>
      </c>
      <c r="E22" s="30">
        <v>-308.97</v>
      </c>
      <c r="F22" s="30">
        <v>-7187.74</v>
      </c>
      <c r="G22" s="30">
        <v>-1502.58</v>
      </c>
      <c r="H22" s="30">
        <v>-3089.68</v>
      </c>
      <c r="I22" s="30">
        <v>0</v>
      </c>
      <c r="J22" s="30">
        <v>-7801.42</v>
      </c>
      <c r="K22" s="30">
        <v>-3307.49</v>
      </c>
      <c r="L22" s="30">
        <v>-5829.68</v>
      </c>
      <c r="M22" s="30">
        <v>0</v>
      </c>
      <c r="N22" s="30">
        <v>0</v>
      </c>
      <c r="O22" s="30">
        <f t="shared" si="4"/>
        <v>-39853.14</v>
      </c>
    </row>
    <row r="23" spans="1:26" ht="18.75" customHeight="1">
      <c r="A23" s="26" t="s">
        <v>69</v>
      </c>
      <c r="B23" s="30">
        <v>0</v>
      </c>
      <c r="C23" s="30">
        <v>-296.64</v>
      </c>
      <c r="D23" s="30">
        <v>-1434.88</v>
      </c>
      <c r="E23" s="30">
        <v>-425.64</v>
      </c>
      <c r="F23" s="30">
        <v>-307.36</v>
      </c>
      <c r="G23" s="30">
        <v>-248.82</v>
      </c>
      <c r="H23" s="30">
        <v>-321.56</v>
      </c>
      <c r="I23" s="30">
        <v>0</v>
      </c>
      <c r="J23" s="30">
        <v>-3580.93</v>
      </c>
      <c r="K23" s="30">
        <v>0</v>
      </c>
      <c r="L23" s="30">
        <v>-524.58</v>
      </c>
      <c r="M23" s="30">
        <v>0</v>
      </c>
      <c r="N23" s="30">
        <v>-129.54</v>
      </c>
      <c r="O23" s="30">
        <f t="shared" si="4"/>
        <v>-7269.95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20207.41</v>
      </c>
      <c r="K25" s="30">
        <v>33381.96</v>
      </c>
      <c r="L25" s="30">
        <v>33287.37</v>
      </c>
      <c r="M25" s="30">
        <v>23848.22</v>
      </c>
      <c r="N25" s="30">
        <v>6966.11</v>
      </c>
      <c r="O25" s="30">
        <f t="shared" si="4"/>
        <v>306600.25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-39199.6</v>
      </c>
      <c r="C27" s="30">
        <f>+C28+C30+C41+C42+C45-C46</f>
        <v>-35802.8</v>
      </c>
      <c r="D27" s="30">
        <f t="shared" si="6"/>
        <v>-33359.43</v>
      </c>
      <c r="E27" s="30">
        <f t="shared" si="6"/>
        <v>-5249.2</v>
      </c>
      <c r="F27" s="30">
        <f t="shared" si="6"/>
        <v>-18084</v>
      </c>
      <c r="G27" s="30">
        <f t="shared" si="6"/>
        <v>-32322.4</v>
      </c>
      <c r="H27" s="30">
        <f t="shared" si="6"/>
        <v>-7932.360000000001</v>
      </c>
      <c r="I27" s="30">
        <f t="shared" si="6"/>
        <v>-40418.4</v>
      </c>
      <c r="J27" s="30">
        <f t="shared" si="6"/>
        <v>-27662.8</v>
      </c>
      <c r="K27" s="30">
        <f t="shared" si="6"/>
        <v>-26056.8</v>
      </c>
      <c r="L27" s="30">
        <f t="shared" si="6"/>
        <v>-20957.2</v>
      </c>
      <c r="M27" s="30">
        <f t="shared" si="6"/>
        <v>-11602.8</v>
      </c>
      <c r="N27" s="30">
        <f t="shared" si="6"/>
        <v>-8870.4</v>
      </c>
      <c r="O27" s="30">
        <f t="shared" si="6"/>
        <v>-307518.19</v>
      </c>
    </row>
    <row r="28" spans="1:15" ht="18.75" customHeight="1">
      <c r="A28" s="26" t="s">
        <v>40</v>
      </c>
      <c r="B28" s="31">
        <f>+B29</f>
        <v>-39199.6</v>
      </c>
      <c r="C28" s="31">
        <f>+C29</f>
        <v>-35802.8</v>
      </c>
      <c r="D28" s="31">
        <f aca="true" t="shared" si="7" ref="D28:O28">+D29</f>
        <v>-29832</v>
      </c>
      <c r="E28" s="31">
        <f t="shared" si="7"/>
        <v>-5249.2</v>
      </c>
      <c r="F28" s="31">
        <f t="shared" si="7"/>
        <v>-18084</v>
      </c>
      <c r="G28" s="31">
        <f t="shared" si="7"/>
        <v>-32322.4</v>
      </c>
      <c r="H28" s="31">
        <f t="shared" si="7"/>
        <v>-6837.6</v>
      </c>
      <c r="I28" s="31">
        <f t="shared" si="7"/>
        <v>-40418.4</v>
      </c>
      <c r="J28" s="31">
        <f t="shared" si="7"/>
        <v>-27662.8</v>
      </c>
      <c r="K28" s="31">
        <f t="shared" si="7"/>
        <v>-26056.8</v>
      </c>
      <c r="L28" s="31">
        <f t="shared" si="7"/>
        <v>-20957.2</v>
      </c>
      <c r="M28" s="31">
        <f t="shared" si="7"/>
        <v>-11602.8</v>
      </c>
      <c r="N28" s="31">
        <f t="shared" si="7"/>
        <v>-8870.4</v>
      </c>
      <c r="O28" s="31">
        <f t="shared" si="7"/>
        <v>-302896</v>
      </c>
    </row>
    <row r="29" spans="1:26" ht="18.75" customHeight="1">
      <c r="A29" s="27" t="s">
        <v>41</v>
      </c>
      <c r="B29" s="16">
        <f>ROUND((-B9)*$G$3,2)</f>
        <v>-39199.6</v>
      </c>
      <c r="C29" s="16">
        <f aca="true" t="shared" si="8" ref="C29:N29">ROUND((-C9)*$G$3,2)</f>
        <v>-35802.8</v>
      </c>
      <c r="D29" s="16">
        <f t="shared" si="8"/>
        <v>-29832</v>
      </c>
      <c r="E29" s="16">
        <f t="shared" si="8"/>
        <v>-5249.2</v>
      </c>
      <c r="F29" s="16">
        <f t="shared" si="8"/>
        <v>-18084</v>
      </c>
      <c r="G29" s="16">
        <f t="shared" si="8"/>
        <v>-32322.4</v>
      </c>
      <c r="H29" s="16">
        <f t="shared" si="8"/>
        <v>-6837.6</v>
      </c>
      <c r="I29" s="16">
        <f t="shared" si="8"/>
        <v>-40418.4</v>
      </c>
      <c r="J29" s="16">
        <f t="shared" si="8"/>
        <v>-27662.8</v>
      </c>
      <c r="K29" s="16">
        <f t="shared" si="8"/>
        <v>-26056.8</v>
      </c>
      <c r="L29" s="16">
        <f t="shared" si="8"/>
        <v>-20957.2</v>
      </c>
      <c r="M29" s="16">
        <f t="shared" si="8"/>
        <v>-11602.8</v>
      </c>
      <c r="N29" s="16">
        <f t="shared" si="8"/>
        <v>-8870.4</v>
      </c>
      <c r="O29" s="32">
        <f aca="true" t="shared" si="9" ref="O29:O46">SUM(B29:N29)</f>
        <v>-302896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-3527.43</v>
      </c>
      <c r="E41" s="35">
        <v>0</v>
      </c>
      <c r="F41" s="35">
        <v>0</v>
      </c>
      <c r="G41" s="35">
        <v>0</v>
      </c>
      <c r="H41" s="35">
        <v>-1094.76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-4622.19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1025493.88</v>
      </c>
      <c r="C44" s="36">
        <f t="shared" si="11"/>
        <v>747645.71</v>
      </c>
      <c r="D44" s="36">
        <f t="shared" si="11"/>
        <v>697481.94</v>
      </c>
      <c r="E44" s="36">
        <f t="shared" si="11"/>
        <v>205245.06</v>
      </c>
      <c r="F44" s="36">
        <f t="shared" si="11"/>
        <v>719853.1900000001</v>
      </c>
      <c r="G44" s="36">
        <f t="shared" si="11"/>
        <v>988888.3899999999</v>
      </c>
      <c r="H44" s="36">
        <f t="shared" si="11"/>
        <v>217815.34000000003</v>
      </c>
      <c r="I44" s="36">
        <f t="shared" si="11"/>
        <v>735812.16</v>
      </c>
      <c r="J44" s="36">
        <f t="shared" si="11"/>
        <v>662004.5399999999</v>
      </c>
      <c r="K44" s="36">
        <f t="shared" si="11"/>
        <v>885028.89</v>
      </c>
      <c r="L44" s="36">
        <f t="shared" si="11"/>
        <v>820853.29</v>
      </c>
      <c r="M44" s="36">
        <f t="shared" si="11"/>
        <v>450970.08</v>
      </c>
      <c r="N44" s="36">
        <f t="shared" si="11"/>
        <v>240754.58</v>
      </c>
      <c r="O44" s="36">
        <f>SUM(B44:N44)</f>
        <v>8397847.049999999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1025493.89</v>
      </c>
      <c r="C50" s="51">
        <f t="shared" si="12"/>
        <v>747645.72</v>
      </c>
      <c r="D50" s="51">
        <f t="shared" si="12"/>
        <v>697481.93</v>
      </c>
      <c r="E50" s="51">
        <f t="shared" si="12"/>
        <v>205245.07</v>
      </c>
      <c r="F50" s="51">
        <f t="shared" si="12"/>
        <v>719853.2</v>
      </c>
      <c r="G50" s="51">
        <f t="shared" si="12"/>
        <v>988888.39</v>
      </c>
      <c r="H50" s="51">
        <f t="shared" si="12"/>
        <v>217815.35</v>
      </c>
      <c r="I50" s="51">
        <f t="shared" si="12"/>
        <v>735812.15</v>
      </c>
      <c r="J50" s="51">
        <f t="shared" si="12"/>
        <v>662004.54</v>
      </c>
      <c r="K50" s="51">
        <f t="shared" si="12"/>
        <v>885028.87</v>
      </c>
      <c r="L50" s="51">
        <f t="shared" si="12"/>
        <v>820853.29</v>
      </c>
      <c r="M50" s="51">
        <f t="shared" si="12"/>
        <v>450970.09</v>
      </c>
      <c r="N50" s="51">
        <f t="shared" si="12"/>
        <v>240754.58</v>
      </c>
      <c r="O50" s="36">
        <f t="shared" si="12"/>
        <v>8397847.069999998</v>
      </c>
      <c r="Q50"/>
    </row>
    <row r="51" spans="1:18" ht="18.75" customHeight="1">
      <c r="A51" s="26" t="s">
        <v>57</v>
      </c>
      <c r="B51" s="51">
        <v>848671.55</v>
      </c>
      <c r="C51" s="51">
        <v>547164.83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1395836.38</v>
      </c>
      <c r="P51"/>
      <c r="Q51"/>
      <c r="R51" s="43"/>
    </row>
    <row r="52" spans="1:16" ht="18.75" customHeight="1">
      <c r="A52" s="26" t="s">
        <v>58</v>
      </c>
      <c r="B52" s="51">
        <v>176822.34</v>
      </c>
      <c r="C52" s="51">
        <v>200480.89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377303.23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697481.93</v>
      </c>
      <c r="E53" s="52">
        <v>0</v>
      </c>
      <c r="F53" s="52">
        <v>0</v>
      </c>
      <c r="G53" s="52">
        <v>0</v>
      </c>
      <c r="H53" s="51">
        <v>217815.35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915297.28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205245.07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205245.07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719853.2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719853.2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988888.39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988888.39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735812.15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735812.15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662004.54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662004.54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885028.87</v>
      </c>
      <c r="L59" s="31">
        <v>820853.29</v>
      </c>
      <c r="M59" s="52">
        <v>0</v>
      </c>
      <c r="N59" s="52">
        <v>0</v>
      </c>
      <c r="O59" s="36">
        <f t="shared" si="13"/>
        <v>1705882.1600000001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450970.09</v>
      </c>
      <c r="N60" s="52">
        <v>0</v>
      </c>
      <c r="O60" s="36">
        <f t="shared" si="13"/>
        <v>450970.09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240754.58</v>
      </c>
      <c r="O61" s="55">
        <f t="shared" si="13"/>
        <v>240754.58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2021-03-29T17:30:53Z</dcterms:modified>
  <cp:category/>
  <cp:version/>
  <cp:contentType/>
  <cp:contentStatus/>
</cp:coreProperties>
</file>