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<sst xmlns="http://schemas.openxmlformats.org/spreadsheetml/2006/main" count="79" uniqueCount="76">
  <si>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</si>
  <si>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</si>
  <si>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</si>
  <si>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</si>
  <si>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</si>
  <si>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</si>
  <si>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</si>
  <si>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</si>
  <si>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</si>
  <si>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</si>
  <si>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</si>
  <si>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</si>
  <si>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</si>
  <si>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</si>
  <si>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</si>
  <si>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</si>
  <si>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</si>
  <si>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</si>
  <si>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</si>
  <si>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</si>
  <si>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</si>
  <si>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</si>
  <si>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</si>
  <si>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</si>
  <si>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</si>
  <si>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</si>
  <si>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</si>
  <si>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</si>
  <si>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</si>
  <si>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</si>
  <si>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</si>
  <si>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</si>
  <si>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</si>
  <si>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</si>
  <si>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</si>
  <si>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</si>
  <si>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</si>
  <si>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</si>
  <si>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</si>
  <si>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</si>
  <si>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</si>
  <si>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</si>
  <si>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</si>
  <si>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</si>
  <si>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</si>
  <si>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</si>
  <si>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</si>
  <si>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</si>
  <si>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</si>
  <si>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</si>
  <si>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</si>
  <si>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</si>
  <si>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</si>
  <si>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</si>
  <si>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</si>
  <si>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</si>
  <si>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</si>
  <si>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</si>
  <si>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</si>
  <si>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</si>
  <si>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</si>
  <si>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</si>
  <si>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</si>
  <si>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</si>
  <si>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</si>
  <si>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</si>
  <si>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</si>
  <si>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</si>
  <si>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</si>
  <si>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</si>
  <si>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</si>
  <si>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</si>
  <si>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</si>
  <si>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13/03/21 - VENCIMENTO 19/03/21</t>
  </si>
  <si>
    <t>5.3. Revisão de Remuneração pelo Transporte Coletivo (1)</t>
  </si>
  <si>
    <t>Nota: (1) Revisão do período de 19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</si>
</sst>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63</xdr:row>
      <xdr:rowOff>0</xdr:rowOff>
    </xdr:from>
    <xdr:to>
      <xdr:col>4</xdr:col>
      <xdr:colOff>866775</xdr:colOff>
      <xdr:row>64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2685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7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172776</v>
      </c>
      <c r="C7" s="9">
        <f t="shared" si="0"/>
        <v>109980</v>
      </c>
      <c r="D7" s="9">
        <f t="shared" si="0"/>
        <v>137658</v>
      </c>
      <c r="E7" s="9">
        <f t="shared" si="0"/>
        <v>27776</v>
      </c>
      <c r="F7" s="9">
        <f t="shared" si="0"/>
        <v>76642</v>
      </c>
      <c r="G7" s="9">
        <f t="shared" si="0"/>
        <v>140336</v>
      </c>
      <c r="H7" s="9">
        <f t="shared" si="0"/>
        <v>19773</v>
      </c>
      <c r="I7" s="9">
        <f t="shared" si="0"/>
        <v>115630</v>
      </c>
      <c r="J7" s="9">
        <f t="shared" si="0"/>
        <v>105853</v>
      </c>
      <c r="K7" s="9">
        <f t="shared" si="0"/>
        <v>155078</v>
      </c>
      <c r="L7" s="9">
        <f t="shared" si="0"/>
        <v>117170</v>
      </c>
      <c r="M7" s="9">
        <f t="shared" si="0"/>
        <v>49834</v>
      </c>
      <c r="N7" s="9">
        <f t="shared" si="0"/>
        <v>28242</v>
      </c>
      <c r="O7" s="9">
        <f t="shared" si="0"/>
        <v>1256748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9090</v>
      </c>
      <c r="C8" s="11">
        <f t="shared" si="1"/>
        <v>7413</v>
      </c>
      <c r="D8" s="11">
        <f t="shared" si="1"/>
        <v>7016</v>
      </c>
      <c r="E8" s="11">
        <f t="shared" si="1"/>
        <v>1116</v>
      </c>
      <c r="F8" s="11">
        <f t="shared" si="1"/>
        <v>3661</v>
      </c>
      <c r="G8" s="11">
        <f t="shared" si="1"/>
        <v>6681</v>
      </c>
      <c r="H8" s="11">
        <f t="shared" si="1"/>
        <v>1248</v>
      </c>
      <c r="I8" s="11">
        <f t="shared" si="1"/>
        <v>8192</v>
      </c>
      <c r="J8" s="11">
        <f t="shared" si="1"/>
        <v>5672</v>
      </c>
      <c r="K8" s="11">
        <f t="shared" si="1"/>
        <v>6054</v>
      </c>
      <c r="L8" s="11">
        <f t="shared" si="1"/>
        <v>4642</v>
      </c>
      <c r="M8" s="11">
        <f t="shared" si="1"/>
        <v>2232</v>
      </c>
      <c r="N8" s="11">
        <f t="shared" si="1"/>
        <v>1645</v>
      </c>
      <c r="O8" s="11">
        <f t="shared" si="1"/>
        <v>64662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9090</v>
      </c>
      <c r="C9" s="11">
        <v>7413</v>
      </c>
      <c r="D9" s="11">
        <v>7016</v>
      </c>
      <c r="E9" s="11">
        <v>1116</v>
      </c>
      <c r="F9" s="11">
        <v>3661</v>
      </c>
      <c r="G9" s="11">
        <v>6681</v>
      </c>
      <c r="H9" s="11">
        <v>1246</v>
      </c>
      <c r="I9" s="11">
        <v>8192</v>
      </c>
      <c r="J9" s="11">
        <v>5672</v>
      </c>
      <c r="K9" s="11">
        <v>6043</v>
      </c>
      <c r="L9" s="11">
        <v>4642</v>
      </c>
      <c r="M9" s="11">
        <v>2231</v>
      </c>
      <c r="N9" s="11">
        <v>1645</v>
      </c>
      <c r="O9" s="11">
        <f>SUM(B9:N9)</f>
        <v>64648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11</v>
      </c>
      <c r="L10" s="13">
        <v>0</v>
      </c>
      <c r="M10" s="13">
        <v>1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163686</v>
      </c>
      <c r="C11" s="13">
        <v>102567</v>
      </c>
      <c r="D11" s="13">
        <v>130642</v>
      </c>
      <c r="E11" s="13">
        <v>26660</v>
      </c>
      <c r="F11" s="13">
        <v>72981</v>
      </c>
      <c r="G11" s="13">
        <v>133655</v>
      </c>
      <c r="H11" s="13">
        <v>18525</v>
      </c>
      <c r="I11" s="13">
        <v>107438</v>
      </c>
      <c r="J11" s="13">
        <v>100181</v>
      </c>
      <c r="K11" s="13">
        <v>149024</v>
      </c>
      <c r="L11" s="13">
        <v>112528</v>
      </c>
      <c r="M11" s="13">
        <v>47602</v>
      </c>
      <c r="N11" s="13">
        <v>26597</v>
      </c>
      <c r="O11" s="11">
        <f>SUM(B11:N11)</f>
        <v>1192086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1.655573015820471</v>
      </c>
      <c r="C15" s="19">
        <v>1.758629468283045</v>
      </c>
      <c r="D15" s="19">
        <v>1.613059223735049</v>
      </c>
      <c r="E15" s="19">
        <v>1.333551717691049</v>
      </c>
      <c r="F15" s="19">
        <v>2.389369320099522</v>
      </c>
      <c r="G15" s="19">
        <v>2.104825941612342</v>
      </c>
      <c r="H15" s="19">
        <v>2.369613254261183</v>
      </c>
      <c r="I15" s="19">
        <v>1.667911280479028</v>
      </c>
      <c r="J15" s="19">
        <v>1.640070041006469</v>
      </c>
      <c r="K15" s="19">
        <v>1.602221840732831</v>
      </c>
      <c r="L15" s="19">
        <v>1.792947773682904</v>
      </c>
      <c r="M15" s="19">
        <v>1.772329723120644</v>
      </c>
      <c r="N15" s="19">
        <v>1.793874366585662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708504.02</v>
      </c>
      <c r="C17" s="24">
        <f aca="true" t="shared" si="2" ref="C17:N17">C18+C19+C20+C21+C22+C23+C24+C25</f>
        <v>480485.7700000001</v>
      </c>
      <c r="D17" s="24">
        <f t="shared" si="2"/>
        <v>474745.36</v>
      </c>
      <c r="E17" s="24">
        <f t="shared" si="2"/>
        <v>139426.79</v>
      </c>
      <c r="F17" s="24">
        <f t="shared" si="2"/>
        <v>451822.32</v>
      </c>
      <c r="G17" s="24">
        <f t="shared" si="2"/>
        <v>605254.59</v>
      </c>
      <c r="H17" s="24">
        <f t="shared" si="2"/>
        <v>126897.65000000001</v>
      </c>
      <c r="I17" s="24">
        <f t="shared" si="2"/>
        <v>482668.23</v>
      </c>
      <c r="J17" s="24">
        <f t="shared" si="2"/>
        <v>419581.1699999999</v>
      </c>
      <c r="K17" s="24">
        <f t="shared" si="2"/>
        <v>586012.7599999999</v>
      </c>
      <c r="L17" s="24">
        <f t="shared" si="2"/>
        <v>565197.7</v>
      </c>
      <c r="M17" s="24">
        <f t="shared" si="2"/>
        <v>286703.89</v>
      </c>
      <c r="N17" s="24">
        <f t="shared" si="2"/>
        <v>141742.18</v>
      </c>
      <c r="O17" s="24">
        <f>O18+O19+O20+O21+O22+O23+O24+O25</f>
        <v>5469042.430000001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381005.64</v>
      </c>
      <c r="C18" s="30">
        <f t="shared" si="3"/>
        <v>250479.45</v>
      </c>
      <c r="D18" s="30">
        <f t="shared" si="3"/>
        <v>274889.26</v>
      </c>
      <c r="E18" s="30">
        <f t="shared" si="3"/>
        <v>94885.59</v>
      </c>
      <c r="F18" s="30">
        <f t="shared" si="3"/>
        <v>177326.6</v>
      </c>
      <c r="G18" s="30">
        <f t="shared" si="3"/>
        <v>266919.07</v>
      </c>
      <c r="H18" s="30">
        <f t="shared" si="3"/>
        <v>50427.08</v>
      </c>
      <c r="I18" s="30">
        <f t="shared" si="3"/>
        <v>261254.42</v>
      </c>
      <c r="J18" s="30">
        <f t="shared" si="3"/>
        <v>240720.31</v>
      </c>
      <c r="K18" s="30">
        <f t="shared" si="3"/>
        <v>333588.29</v>
      </c>
      <c r="L18" s="30">
        <f t="shared" si="3"/>
        <v>286855.59</v>
      </c>
      <c r="M18" s="30">
        <f t="shared" si="3"/>
        <v>140940.52</v>
      </c>
      <c r="N18" s="30">
        <f t="shared" si="3"/>
        <v>72183.73</v>
      </c>
      <c r="O18" s="30">
        <f aca="true" t="shared" si="4" ref="O18:O25">SUM(B18:N18)</f>
        <v>2831475.55</v>
      </c>
    </row>
    <row r="19" spans="1:23" ht="18.75" customHeight="1">
      <c r="A19" s="26" t="s">
        <v>35</v>
      </c>
      <c r="B19" s="30">
        <f>IF(B15&lt;&gt;0,ROUND((B15-1)*B18,2),0)</f>
        <v>249777.02</v>
      </c>
      <c r="C19" s="30">
        <f aca="true" t="shared" si="5" ref="C19:N19">IF(C15&lt;&gt;0,ROUND((C15-1)*C18,2),0)</f>
        <v>190021.09</v>
      </c>
      <c r="D19" s="30">
        <f t="shared" si="5"/>
        <v>168523.4</v>
      </c>
      <c r="E19" s="30">
        <f t="shared" si="5"/>
        <v>31649.25</v>
      </c>
      <c r="F19" s="30">
        <f t="shared" si="5"/>
        <v>246372.14</v>
      </c>
      <c r="G19" s="30">
        <f t="shared" si="5"/>
        <v>294899.11</v>
      </c>
      <c r="H19" s="30">
        <f t="shared" si="5"/>
        <v>69065.6</v>
      </c>
      <c r="I19" s="30">
        <f t="shared" si="5"/>
        <v>174494.77</v>
      </c>
      <c r="J19" s="30">
        <f t="shared" si="5"/>
        <v>154077.86</v>
      </c>
      <c r="K19" s="30">
        <f t="shared" si="5"/>
        <v>200894.15</v>
      </c>
      <c r="L19" s="30">
        <f t="shared" si="5"/>
        <v>227461.5</v>
      </c>
      <c r="M19" s="30">
        <f t="shared" si="5"/>
        <v>108852.55</v>
      </c>
      <c r="N19" s="30">
        <f t="shared" si="5"/>
        <v>57304.81</v>
      </c>
      <c r="O19" s="30">
        <f t="shared" si="4"/>
        <v>2173393.25</v>
      </c>
      <c r="W19" s="62"/>
    </row>
    <row r="20" spans="1:15" ht="18.75" customHeight="1">
      <c r="A20" s="26" t="s">
        <v>36</v>
      </c>
      <c r="B20" s="30">
        <v>26807.02</v>
      </c>
      <c r="C20" s="30">
        <v>20971.08</v>
      </c>
      <c r="D20" s="30">
        <v>13859.1</v>
      </c>
      <c r="E20" s="30">
        <v>4933.79</v>
      </c>
      <c r="F20" s="30">
        <v>11967.71</v>
      </c>
      <c r="G20" s="30">
        <v>18143.62</v>
      </c>
      <c r="H20" s="30">
        <v>2679.34</v>
      </c>
      <c r="I20" s="30">
        <v>12021.07</v>
      </c>
      <c r="J20" s="30">
        <v>15530.99</v>
      </c>
      <c r="K20" s="30">
        <v>20383.38</v>
      </c>
      <c r="L20" s="30">
        <v>22081.69</v>
      </c>
      <c r="M20" s="30">
        <v>11721.37</v>
      </c>
      <c r="N20" s="30">
        <v>3946.3</v>
      </c>
      <c r="O20" s="30">
        <f t="shared" si="4"/>
        <v>185046.46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-148.32</v>
      </c>
      <c r="D23" s="30">
        <v>-1963.52</v>
      </c>
      <c r="E23" s="30">
        <v>-141.88</v>
      </c>
      <c r="F23" s="30">
        <v>0</v>
      </c>
      <c r="G23" s="30">
        <v>-248.82</v>
      </c>
      <c r="H23" s="30">
        <v>-321.56</v>
      </c>
      <c r="I23" s="30">
        <v>-150.32</v>
      </c>
      <c r="J23" s="30">
        <v>-4495.21</v>
      </c>
      <c r="K23" s="30">
        <v>-268.76</v>
      </c>
      <c r="L23" s="30">
        <v>0</v>
      </c>
      <c r="M23" s="30">
        <v>0</v>
      </c>
      <c r="N23" s="30">
        <v>0</v>
      </c>
      <c r="O23" s="30">
        <f t="shared" si="4"/>
        <v>-7738.390000000001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-39996</v>
      </c>
      <c r="C27" s="30">
        <f>+C28+C30+C41+C42+C45-C46</f>
        <v>-32617.2</v>
      </c>
      <c r="D27" s="30">
        <f t="shared" si="6"/>
        <v>-33117.35</v>
      </c>
      <c r="E27" s="30">
        <f t="shared" si="6"/>
        <v>-4910.4</v>
      </c>
      <c r="F27" s="30">
        <f t="shared" si="6"/>
        <v>-16108.4</v>
      </c>
      <c r="G27" s="30">
        <f t="shared" si="6"/>
        <v>-29396.4</v>
      </c>
      <c r="H27" s="30">
        <f t="shared" si="6"/>
        <v>-87690.24</v>
      </c>
      <c r="I27" s="30">
        <f t="shared" si="6"/>
        <v>-36044.8</v>
      </c>
      <c r="J27" s="30">
        <f t="shared" si="6"/>
        <v>-24956.8</v>
      </c>
      <c r="K27" s="30">
        <f t="shared" si="6"/>
        <v>-26589.2</v>
      </c>
      <c r="L27" s="30">
        <f t="shared" si="6"/>
        <v>-20424.8</v>
      </c>
      <c r="M27" s="30">
        <f t="shared" si="6"/>
        <v>-9816.4</v>
      </c>
      <c r="N27" s="30">
        <f t="shared" si="6"/>
        <v>-7238</v>
      </c>
      <c r="O27" s="30">
        <f t="shared" si="6"/>
        <v>-368905.99000000005</v>
      </c>
    </row>
    <row r="28" spans="1:15" ht="18.75" customHeight="1">
      <c r="A28" s="26" t="s">
        <v>40</v>
      </c>
      <c r="B28" s="31">
        <f>+B29</f>
        <v>-39996</v>
      </c>
      <c r="C28" s="31">
        <f>+C29</f>
        <v>-32617.2</v>
      </c>
      <c r="D28" s="31">
        <f aca="true" t="shared" si="7" ref="D28:O28">+D29</f>
        <v>-30870.4</v>
      </c>
      <c r="E28" s="31">
        <f t="shared" si="7"/>
        <v>-4910.4</v>
      </c>
      <c r="F28" s="31">
        <f t="shared" si="7"/>
        <v>-16108.4</v>
      </c>
      <c r="G28" s="31">
        <f t="shared" si="7"/>
        <v>-29396.4</v>
      </c>
      <c r="H28" s="31">
        <f t="shared" si="7"/>
        <v>-5482.4</v>
      </c>
      <c r="I28" s="31">
        <f t="shared" si="7"/>
        <v>-36044.8</v>
      </c>
      <c r="J28" s="31">
        <f t="shared" si="7"/>
        <v>-24956.8</v>
      </c>
      <c r="K28" s="31">
        <f t="shared" si="7"/>
        <v>-26589.2</v>
      </c>
      <c r="L28" s="31">
        <f t="shared" si="7"/>
        <v>-20424.8</v>
      </c>
      <c r="M28" s="31">
        <f t="shared" si="7"/>
        <v>-9816.4</v>
      </c>
      <c r="N28" s="31">
        <f t="shared" si="7"/>
        <v>-7238</v>
      </c>
      <c r="O28" s="31">
        <f t="shared" si="7"/>
        <v>-284451.2</v>
      </c>
    </row>
    <row r="29" spans="1:26" ht="18.75" customHeight="1">
      <c r="A29" s="27" t="s">
        <v>41</v>
      </c>
      <c r="B29" s="16">
        <f>ROUND((-B9)*$G$3,2)</f>
        <v>-39996</v>
      </c>
      <c r="C29" s="16">
        <f aca="true" t="shared" si="8" ref="C29:N29">ROUND((-C9)*$G$3,2)</f>
        <v>-32617.2</v>
      </c>
      <c r="D29" s="16">
        <f t="shared" si="8"/>
        <v>-30870.4</v>
      </c>
      <c r="E29" s="16">
        <f t="shared" si="8"/>
        <v>-4910.4</v>
      </c>
      <c r="F29" s="16">
        <f t="shared" si="8"/>
        <v>-16108.4</v>
      </c>
      <c r="G29" s="16">
        <f t="shared" si="8"/>
        <v>-29396.4</v>
      </c>
      <c r="H29" s="16">
        <f t="shared" si="8"/>
        <v>-5482.4</v>
      </c>
      <c r="I29" s="16">
        <f t="shared" si="8"/>
        <v>-36044.8</v>
      </c>
      <c r="J29" s="16">
        <f t="shared" si="8"/>
        <v>-24956.8</v>
      </c>
      <c r="K29" s="16">
        <f t="shared" si="8"/>
        <v>-26589.2</v>
      </c>
      <c r="L29" s="16">
        <f t="shared" si="8"/>
        <v>-20424.8</v>
      </c>
      <c r="M29" s="16">
        <f t="shared" si="8"/>
        <v>-9816.4</v>
      </c>
      <c r="N29" s="16">
        <f t="shared" si="8"/>
        <v>-7238</v>
      </c>
      <c r="O29" s="32">
        <f aca="true" t="shared" si="9" ref="O29:O46">SUM(B29:N29)</f>
        <v>-284451.2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-2246.95</v>
      </c>
      <c r="E41" s="35"/>
      <c r="F41" s="35"/>
      <c r="G41" s="35"/>
      <c r="H41" s="35">
        <v>-600.51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-2847.46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668508.02</v>
      </c>
      <c r="C44" s="36">
        <f t="shared" si="11"/>
        <v>447868.57000000007</v>
      </c>
      <c r="D44" s="36">
        <f t="shared" si="11"/>
        <v>441628.01</v>
      </c>
      <c r="E44" s="36">
        <f t="shared" si="11"/>
        <v>134516.39</v>
      </c>
      <c r="F44" s="36">
        <f t="shared" si="11"/>
        <v>435713.92</v>
      </c>
      <c r="G44" s="36">
        <f t="shared" si="11"/>
        <v>575858.19</v>
      </c>
      <c r="H44" s="36">
        <f t="shared" si="11"/>
        <v>39207.41</v>
      </c>
      <c r="I44" s="36">
        <f t="shared" si="11"/>
        <v>446623.43</v>
      </c>
      <c r="J44" s="36">
        <f t="shared" si="11"/>
        <v>394624.36999999994</v>
      </c>
      <c r="K44" s="36">
        <f t="shared" si="11"/>
        <v>559423.5599999999</v>
      </c>
      <c r="L44" s="36">
        <f t="shared" si="11"/>
        <v>544772.8999999999</v>
      </c>
      <c r="M44" s="36">
        <f t="shared" si="11"/>
        <v>276887.49</v>
      </c>
      <c r="N44" s="36">
        <f t="shared" si="11"/>
        <v>134504.18</v>
      </c>
      <c r="O44" s="36">
        <f>SUM(B44:N44)</f>
        <v>5100136.44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-81607.33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-81607.33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668508.01</v>
      </c>
      <c r="C50" s="51">
        <f t="shared" si="12"/>
        <v>447868.56999999995</v>
      </c>
      <c r="D50" s="51">
        <f t="shared" si="12"/>
        <v>441628.01</v>
      </c>
      <c r="E50" s="51">
        <f t="shared" si="12"/>
        <v>134516.4</v>
      </c>
      <c r="F50" s="51">
        <f t="shared" si="12"/>
        <v>435713.91</v>
      </c>
      <c r="G50" s="51">
        <f t="shared" si="12"/>
        <v>575858.2</v>
      </c>
      <c r="H50" s="51">
        <f t="shared" si="12"/>
        <v>39207.41</v>
      </c>
      <c r="I50" s="51">
        <f t="shared" si="12"/>
        <v>446623.44</v>
      </c>
      <c r="J50" s="51">
        <f t="shared" si="12"/>
        <v>394624.36</v>
      </c>
      <c r="K50" s="51">
        <f t="shared" si="12"/>
        <v>559423.56</v>
      </c>
      <c r="L50" s="51">
        <f t="shared" si="12"/>
        <v>544772.91</v>
      </c>
      <c r="M50" s="51">
        <f t="shared" si="12"/>
        <v>276887.49</v>
      </c>
      <c r="N50" s="51">
        <f t="shared" si="12"/>
        <v>134504.18</v>
      </c>
      <c r="O50" s="36">
        <f t="shared" si="12"/>
        <v>5100136.449999999</v>
      </c>
      <c r="Q50"/>
    </row>
    <row r="51" spans="1:18" ht="18.75" customHeight="1">
      <c r="A51" s="26" t="s">
        <v>57</v>
      </c>
      <c r="B51" s="51">
        <v>560208.41</v>
      </c>
      <c r="C51" s="51">
        <v>327680.17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887888.5800000001</v>
      </c>
      <c r="P51"/>
      <c r="Q51"/>
      <c r="R51" s="43"/>
    </row>
    <row r="52" spans="1:16" ht="18.75" customHeight="1">
      <c r="A52" s="26" t="s">
        <v>58</v>
      </c>
      <c r="B52" s="51">
        <v>108299.6</v>
      </c>
      <c r="C52" s="51">
        <v>120188.4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228488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441628.01</v>
      </c>
      <c r="E53" s="52">
        <v>0</v>
      </c>
      <c r="F53" s="52">
        <v>0</v>
      </c>
      <c r="G53" s="52">
        <v>0</v>
      </c>
      <c r="H53" s="51">
        <v>39207.41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480835.42000000004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134516.4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134516.4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435713.91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435713.91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575858.2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575858.2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446623.44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446623.44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394624.36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394624.36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559423.56</v>
      </c>
      <c r="L59" s="31">
        <v>544772.91</v>
      </c>
      <c r="M59" s="52">
        <v>0</v>
      </c>
      <c r="N59" s="52">
        <v>0</v>
      </c>
      <c r="O59" s="36">
        <f t="shared" si="13"/>
        <v>1104196.4700000002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276887.49</v>
      </c>
      <c r="N60" s="52">
        <v>0</v>
      </c>
      <c r="O60" s="36">
        <f t="shared" si="13"/>
        <v>276887.49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134504.18</v>
      </c>
      <c r="O61" s="55">
        <f t="shared" si="13"/>
        <v>134504.18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/>
      <c r="I64"/>
      <c r="J64"/>
      <c r="K64"/>
      <c r="L64"/>
    </row>
    <row r="65" spans="2:12" ht="14.25">
      <c r="B65"/>
      <c r="C65"/>
      <c r="D65"/>
      <c r="E65"/>
      <c r="F65"/>
      <c r="G65"/>
      <c r="H65" s="59"/>
      <c r="I65" s="59"/>
      <c r="J65" s="60"/>
      <c r="K65" s="60"/>
      <c r="L65" s="60"/>
    </row>
    <row r="66" spans="2:12" ht="13.5">
      <c r="B66"/>
      <c r="C66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ht="13.5">
      <c r="K72"/>
    </row>
    <row r="73" ht="13.5">
      <c r="L73"/>
    </row>
    <row r="74" ht="13.5">
      <c r="M74"/>
    </row>
    <row r="75" ht="13.5">
      <c r="N75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2021-03-18T21:59:00Z</dcterms:modified>
  <cp:category/>
  <cp:version/>
  <cp:contentType/>
  <cp:contentStatus/>
</cp:coreProperties>
</file>