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<sst xmlns="http://schemas.openxmlformats.org/spreadsheetml/2006/main" count="79" uniqueCount="76">
  <si>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</si>
  <si>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</si>
  <si>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</si>
  <si>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</si>
  <si>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</si>
  <si>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</si>
  <si>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</si>
  <si>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</si>
  <si>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</si>
  <si>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</si>
  <si>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</si>
  <si>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</si>
  <si>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</si>
  <si>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</si>
  <si>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</si>
  <si>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</si>
  <si>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</si>
  <si>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</si>
  <si>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</si>
  <si>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</si>
  <si>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</si>
  <si>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</si>
  <si>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</si>
  <si>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</si>
  <si>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</si>
  <si>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</si>
  <si>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</si>
  <si>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</si>
  <si>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</si>
  <si>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</si>
  <si>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</si>
  <si>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</si>
  <si>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</si>
  <si>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</si>
  <si>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</si>
  <si>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</si>
  <si>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</si>
  <si>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</si>
  <si>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</si>
  <si>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</si>
  <si>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</si>
  <si>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</si>
  <si>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</si>
  <si>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</si>
  <si>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</si>
  <si>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</si>
  <si>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</si>
  <si>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</si>
  <si>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</si>
  <si>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</si>
  <si>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</si>
  <si>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</si>
  <si>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</si>
  <si>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</si>
  <si>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</si>
  <si>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</si>
  <si>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</si>
  <si>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</si>
  <si>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</si>
  <si>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</si>
  <si>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</si>
  <si>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</si>
  <si>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</si>
  <si>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</si>
  <si>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</si>
  <si>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</si>
  <si>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</si>
  <si>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</si>
  <si>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</si>
  <si>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</si>
  <si>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</si>
  <si>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</si>
  <si>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</si>
  <si>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10/03/21 - VENCIMENTO 17/03/21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</si>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</sst>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66</xdr:row>
      <xdr:rowOff>0</xdr:rowOff>
    </xdr:from>
    <xdr:to>
      <xdr:col>4</xdr:col>
      <xdr:colOff>866775</xdr:colOff>
      <xdr:row>67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78292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6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274749</v>
      </c>
      <c r="C7" s="9">
        <f t="shared" si="0"/>
        <v>192018</v>
      </c>
      <c r="D7" s="9">
        <f t="shared" si="0"/>
        <v>219706</v>
      </c>
      <c r="E7" s="9">
        <f t="shared" si="0"/>
        <v>45943</v>
      </c>
      <c r="F7" s="9">
        <f t="shared" si="0"/>
        <v>143933</v>
      </c>
      <c r="G7" s="9">
        <f t="shared" si="0"/>
        <v>244704</v>
      </c>
      <c r="H7" s="9">
        <f t="shared" si="0"/>
        <v>37701</v>
      </c>
      <c r="I7" s="9">
        <f t="shared" si="0"/>
        <v>194810</v>
      </c>
      <c r="J7" s="9">
        <f t="shared" si="0"/>
        <v>176106</v>
      </c>
      <c r="K7" s="9">
        <f t="shared" si="0"/>
        <v>247773</v>
      </c>
      <c r="L7" s="9">
        <f t="shared" si="0"/>
        <v>186582</v>
      </c>
      <c r="M7" s="9">
        <f t="shared" si="0"/>
        <v>86720</v>
      </c>
      <c r="N7" s="9">
        <f t="shared" si="0"/>
        <v>54255</v>
      </c>
      <c r="O7" s="9">
        <f t="shared" si="0"/>
        <v>2105000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10839</v>
      </c>
      <c r="C8" s="11">
        <f t="shared" si="1"/>
        <v>10212</v>
      </c>
      <c r="D8" s="11">
        <f t="shared" si="1"/>
        <v>8396</v>
      </c>
      <c r="E8" s="11">
        <f t="shared" si="1"/>
        <v>1523</v>
      </c>
      <c r="F8" s="11">
        <f t="shared" si="1"/>
        <v>5241</v>
      </c>
      <c r="G8" s="11">
        <f t="shared" si="1"/>
        <v>8835</v>
      </c>
      <c r="H8" s="11">
        <f t="shared" si="1"/>
        <v>1986</v>
      </c>
      <c r="I8" s="11">
        <f t="shared" si="1"/>
        <v>10648</v>
      </c>
      <c r="J8" s="11">
        <f t="shared" si="1"/>
        <v>7863</v>
      </c>
      <c r="K8" s="11">
        <f t="shared" si="1"/>
        <v>7148</v>
      </c>
      <c r="L8" s="11">
        <f t="shared" si="1"/>
        <v>5876</v>
      </c>
      <c r="M8" s="11">
        <f t="shared" si="1"/>
        <v>3320</v>
      </c>
      <c r="N8" s="11">
        <f t="shared" si="1"/>
        <v>2677</v>
      </c>
      <c r="O8" s="11">
        <f t="shared" si="1"/>
        <v>84564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10839</v>
      </c>
      <c r="C9" s="11">
        <v>10212</v>
      </c>
      <c r="D9" s="11">
        <v>8396</v>
      </c>
      <c r="E9" s="11">
        <v>1523</v>
      </c>
      <c r="F9" s="11">
        <v>5241</v>
      </c>
      <c r="G9" s="11">
        <v>8835</v>
      </c>
      <c r="H9" s="11">
        <v>1984</v>
      </c>
      <c r="I9" s="11">
        <v>10647</v>
      </c>
      <c r="J9" s="11">
        <v>7863</v>
      </c>
      <c r="K9" s="11">
        <v>7143</v>
      </c>
      <c r="L9" s="11">
        <v>5876</v>
      </c>
      <c r="M9" s="11">
        <v>3315</v>
      </c>
      <c r="N9" s="11">
        <v>2677</v>
      </c>
      <c r="O9" s="11">
        <f>SUM(B9:N9)</f>
        <v>84551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1</v>
      </c>
      <c r="J10" s="13">
        <v>0</v>
      </c>
      <c r="K10" s="13">
        <v>5</v>
      </c>
      <c r="L10" s="13">
        <v>0</v>
      </c>
      <c r="M10" s="13">
        <v>5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263910</v>
      </c>
      <c r="C11" s="13">
        <v>181806</v>
      </c>
      <c r="D11" s="13">
        <v>211310</v>
      </c>
      <c r="E11" s="13">
        <v>44420</v>
      </c>
      <c r="F11" s="13">
        <v>138692</v>
      </c>
      <c r="G11" s="13">
        <v>235869</v>
      </c>
      <c r="H11" s="13">
        <v>35715</v>
      </c>
      <c r="I11" s="13">
        <v>184162</v>
      </c>
      <c r="J11" s="13">
        <v>168243</v>
      </c>
      <c r="K11" s="13">
        <v>240625</v>
      </c>
      <c r="L11" s="13">
        <v>180706</v>
      </c>
      <c r="M11" s="13">
        <v>83400</v>
      </c>
      <c r="N11" s="13">
        <v>51578</v>
      </c>
      <c r="O11" s="11">
        <f>SUM(B11:N11)</f>
        <v>2020436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1.626554615060858</v>
      </c>
      <c r="C15" s="19">
        <v>1.711499123720921</v>
      </c>
      <c r="D15" s="19">
        <v>1.552191795983227</v>
      </c>
      <c r="E15" s="19">
        <v>1.246413137250687</v>
      </c>
      <c r="F15" s="19">
        <v>2.155952510555204</v>
      </c>
      <c r="G15" s="19">
        <v>2.083577056123832</v>
      </c>
      <c r="H15" s="19">
        <v>2.275269947119865</v>
      </c>
      <c r="I15" s="19">
        <v>1.656194769037446</v>
      </c>
      <c r="J15" s="19">
        <v>1.666226574916356</v>
      </c>
      <c r="K15" s="19">
        <v>1.57941171533879</v>
      </c>
      <c r="L15" s="19">
        <v>1.715909601394881</v>
      </c>
      <c r="M15" s="19">
        <v>1.741590073102709</v>
      </c>
      <c r="N15" s="19">
        <v>1.737073099166122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1072451.2499999998</v>
      </c>
      <c r="C17" s="24">
        <f aca="true" t="shared" si="2" ref="C17:N17">C18+C19+C20+C21+C22+C23+C24+C25</f>
        <v>793009.81</v>
      </c>
      <c r="D17" s="24">
        <f t="shared" si="2"/>
        <v>716121.49</v>
      </c>
      <c r="E17" s="24">
        <f t="shared" si="2"/>
        <v>209916.19000000003</v>
      </c>
      <c r="F17" s="24">
        <f t="shared" si="2"/>
        <v>749066.91</v>
      </c>
      <c r="G17" s="24">
        <f t="shared" si="2"/>
        <v>1021772.56</v>
      </c>
      <c r="H17" s="24">
        <f t="shared" si="2"/>
        <v>227628.36000000002</v>
      </c>
      <c r="I17" s="24">
        <f t="shared" si="2"/>
        <v>777634.8900000001</v>
      </c>
      <c r="J17" s="24">
        <f t="shared" si="2"/>
        <v>700517.89</v>
      </c>
      <c r="K17" s="24">
        <f t="shared" si="2"/>
        <v>905376.73</v>
      </c>
      <c r="L17" s="24">
        <f t="shared" si="2"/>
        <v>842790.9099999998</v>
      </c>
      <c r="M17" s="24">
        <f t="shared" si="2"/>
        <v>465879.18999999994</v>
      </c>
      <c r="N17" s="24">
        <f t="shared" si="2"/>
        <v>256551.72999999998</v>
      </c>
      <c r="O17" s="24">
        <f>O18+O19+O20+O21+O22+O23+O24+O25</f>
        <v>8738717.909999998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605876.49</v>
      </c>
      <c r="C18" s="30">
        <f t="shared" si="3"/>
        <v>437321</v>
      </c>
      <c r="D18" s="30">
        <f t="shared" si="3"/>
        <v>438730.91</v>
      </c>
      <c r="E18" s="30">
        <f t="shared" si="3"/>
        <v>156945.88</v>
      </c>
      <c r="F18" s="30">
        <f t="shared" si="3"/>
        <v>333017.78</v>
      </c>
      <c r="G18" s="30">
        <f t="shared" si="3"/>
        <v>465427.01</v>
      </c>
      <c r="H18" s="30">
        <f t="shared" si="3"/>
        <v>96148.86</v>
      </c>
      <c r="I18" s="30">
        <f t="shared" si="3"/>
        <v>440153.71</v>
      </c>
      <c r="J18" s="30">
        <f t="shared" si="3"/>
        <v>400482.65</v>
      </c>
      <c r="K18" s="30">
        <f t="shared" si="3"/>
        <v>532984.5</v>
      </c>
      <c r="L18" s="30">
        <f t="shared" si="3"/>
        <v>456790.05</v>
      </c>
      <c r="M18" s="30">
        <f t="shared" si="3"/>
        <v>245261.5</v>
      </c>
      <c r="N18" s="30">
        <f t="shared" si="3"/>
        <v>138670.35</v>
      </c>
      <c r="O18" s="30">
        <f aca="true" t="shared" si="4" ref="O18:O25">SUM(B18:N18)</f>
        <v>4747810.6899999995</v>
      </c>
    </row>
    <row r="19" spans="1:23" ht="18.75" customHeight="1">
      <c r="A19" s="26" t="s">
        <v>35</v>
      </c>
      <c r="B19" s="30">
        <f>IF(B15&lt;&gt;0,ROUND((B15-1)*B18,2),0)</f>
        <v>379614.71</v>
      </c>
      <c r="C19" s="30">
        <f aca="true" t="shared" si="5" ref="C19:N19">IF(C15&lt;&gt;0,ROUND((C15-1)*C18,2),0)</f>
        <v>311153.51</v>
      </c>
      <c r="D19" s="30">
        <f t="shared" si="5"/>
        <v>242263.61</v>
      </c>
      <c r="E19" s="30">
        <f t="shared" si="5"/>
        <v>38673.53</v>
      </c>
      <c r="F19" s="30">
        <f t="shared" si="5"/>
        <v>384952.74</v>
      </c>
      <c r="G19" s="30">
        <f t="shared" si="5"/>
        <v>504326.03</v>
      </c>
      <c r="H19" s="30">
        <f t="shared" si="5"/>
        <v>122615.75</v>
      </c>
      <c r="I19" s="30">
        <f t="shared" si="5"/>
        <v>288826.56</v>
      </c>
      <c r="J19" s="30">
        <f t="shared" si="5"/>
        <v>266812.18</v>
      </c>
      <c r="K19" s="30">
        <f t="shared" si="5"/>
        <v>308817.46</v>
      </c>
      <c r="L19" s="30">
        <f t="shared" si="5"/>
        <v>327020.38</v>
      </c>
      <c r="M19" s="30">
        <f t="shared" si="5"/>
        <v>181883.49</v>
      </c>
      <c r="N19" s="30">
        <f t="shared" si="5"/>
        <v>102210.18</v>
      </c>
      <c r="O19" s="30">
        <f t="shared" si="4"/>
        <v>3459170.1300000004</v>
      </c>
      <c r="W19" s="62"/>
    </row>
    <row r="20" spans="1:15" ht="18.75" customHeight="1">
      <c r="A20" s="26" t="s">
        <v>36</v>
      </c>
      <c r="B20" s="30">
        <v>36045.71</v>
      </c>
      <c r="C20" s="30">
        <v>25521.15</v>
      </c>
      <c r="D20" s="30">
        <v>18030.97</v>
      </c>
      <c r="E20" s="30">
        <v>6764.26</v>
      </c>
      <c r="F20" s="30">
        <v>15324.72</v>
      </c>
      <c r="G20" s="30">
        <v>27141.43</v>
      </c>
      <c r="H20" s="30">
        <v>4138.12</v>
      </c>
      <c r="I20" s="30">
        <v>13831.81</v>
      </c>
      <c r="J20" s="30">
        <v>22828.2</v>
      </c>
      <c r="K20" s="30">
        <v>32360.64</v>
      </c>
      <c r="L20" s="30">
        <v>30930.96</v>
      </c>
      <c r="M20" s="30">
        <v>13544.75</v>
      </c>
      <c r="N20" s="30">
        <v>7363.86</v>
      </c>
      <c r="O20" s="30">
        <f t="shared" si="4"/>
        <v>253826.58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-1421.29</v>
      </c>
      <c r="C22" s="30">
        <v>-2144.29</v>
      </c>
      <c r="D22" s="30">
        <v>-7260</v>
      </c>
      <c r="E22" s="30">
        <v>-308.97</v>
      </c>
      <c r="F22" s="30">
        <v>-7187.74</v>
      </c>
      <c r="G22" s="30">
        <v>-1502.58</v>
      </c>
      <c r="H22" s="30">
        <v>-3089.68</v>
      </c>
      <c r="I22" s="30">
        <v>0</v>
      </c>
      <c r="J22" s="30">
        <v>-7801.42</v>
      </c>
      <c r="K22" s="30">
        <v>-3307.49</v>
      </c>
      <c r="L22" s="30">
        <v>-5829.68</v>
      </c>
      <c r="M22" s="30">
        <v>0</v>
      </c>
      <c r="N22" s="30">
        <v>0</v>
      </c>
      <c r="O22" s="30">
        <f t="shared" si="4"/>
        <v>-39853.14</v>
      </c>
    </row>
    <row r="23" spans="1:26" ht="18.75" customHeight="1">
      <c r="A23" s="26" t="s">
        <v>69</v>
      </c>
      <c r="B23" s="30">
        <v>0</v>
      </c>
      <c r="C23" s="30">
        <v>-148.32</v>
      </c>
      <c r="D23" s="30">
        <v>-2341.12</v>
      </c>
      <c r="E23" s="30">
        <v>-567.52</v>
      </c>
      <c r="F23" s="30">
        <v>-384.2</v>
      </c>
      <c r="G23" s="30">
        <v>-663.52</v>
      </c>
      <c r="H23" s="30">
        <v>-321.56</v>
      </c>
      <c r="I23" s="30">
        <v>-225.48</v>
      </c>
      <c r="J23" s="30">
        <v>-3352.36</v>
      </c>
      <c r="K23" s="30">
        <v>-201.57</v>
      </c>
      <c r="L23" s="30">
        <v>-749.4</v>
      </c>
      <c r="M23" s="30">
        <v>0</v>
      </c>
      <c r="N23" s="30">
        <v>0</v>
      </c>
      <c r="O23" s="30">
        <f t="shared" si="4"/>
        <v>-8955.05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20207.41</v>
      </c>
      <c r="K25" s="30">
        <v>33381.96</v>
      </c>
      <c r="L25" s="30">
        <v>33287.37</v>
      </c>
      <c r="M25" s="30">
        <v>23848.22</v>
      </c>
      <c r="N25" s="30">
        <v>6966.11</v>
      </c>
      <c r="O25" s="30">
        <f t="shared" si="4"/>
        <v>306600.25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-47691.6</v>
      </c>
      <c r="C27" s="30">
        <f>+C28+C30+C41+C42+C45-C46</f>
        <v>-44932.8</v>
      </c>
      <c r="D27" s="30">
        <f t="shared" si="6"/>
        <v>-40396.23</v>
      </c>
      <c r="E27" s="30">
        <f t="shared" si="6"/>
        <v>-6701.2</v>
      </c>
      <c r="F27" s="30">
        <f t="shared" si="6"/>
        <v>-23060.4</v>
      </c>
      <c r="G27" s="30">
        <f t="shared" si="6"/>
        <v>-38874</v>
      </c>
      <c r="H27" s="30">
        <f t="shared" si="6"/>
        <v>-9833.76</v>
      </c>
      <c r="I27" s="30">
        <f t="shared" si="6"/>
        <v>-46846.8</v>
      </c>
      <c r="J27" s="30">
        <f t="shared" si="6"/>
        <v>-34597.2</v>
      </c>
      <c r="K27" s="30">
        <f t="shared" si="6"/>
        <v>-31429.2</v>
      </c>
      <c r="L27" s="30">
        <f t="shared" si="6"/>
        <v>-25854.4</v>
      </c>
      <c r="M27" s="30">
        <f t="shared" si="6"/>
        <v>-14586</v>
      </c>
      <c r="N27" s="30">
        <f t="shared" si="6"/>
        <v>-11778.8</v>
      </c>
      <c r="O27" s="30">
        <f t="shared" si="6"/>
        <v>-376582.39</v>
      </c>
    </row>
    <row r="28" spans="1:15" ht="18.75" customHeight="1">
      <c r="A28" s="26" t="s">
        <v>40</v>
      </c>
      <c r="B28" s="31">
        <f>+B29</f>
        <v>-47691.6</v>
      </c>
      <c r="C28" s="31">
        <f>+C29</f>
        <v>-44932.8</v>
      </c>
      <c r="D28" s="31">
        <f aca="true" t="shared" si="7" ref="D28:O28">+D29</f>
        <v>-36942.4</v>
      </c>
      <c r="E28" s="31">
        <f t="shared" si="7"/>
        <v>-6701.2</v>
      </c>
      <c r="F28" s="31">
        <f t="shared" si="7"/>
        <v>-23060.4</v>
      </c>
      <c r="G28" s="31">
        <f t="shared" si="7"/>
        <v>-38874</v>
      </c>
      <c r="H28" s="31">
        <f t="shared" si="7"/>
        <v>-8729.6</v>
      </c>
      <c r="I28" s="31">
        <f t="shared" si="7"/>
        <v>-46846.8</v>
      </c>
      <c r="J28" s="31">
        <f t="shared" si="7"/>
        <v>-34597.2</v>
      </c>
      <c r="K28" s="31">
        <f t="shared" si="7"/>
        <v>-31429.2</v>
      </c>
      <c r="L28" s="31">
        <f t="shared" si="7"/>
        <v>-25854.4</v>
      </c>
      <c r="M28" s="31">
        <f t="shared" si="7"/>
        <v>-14586</v>
      </c>
      <c r="N28" s="31">
        <f t="shared" si="7"/>
        <v>-11778.8</v>
      </c>
      <c r="O28" s="31">
        <f t="shared" si="7"/>
        <v>-372024.4</v>
      </c>
    </row>
    <row r="29" spans="1:26" ht="18.75" customHeight="1">
      <c r="A29" s="27" t="s">
        <v>41</v>
      </c>
      <c r="B29" s="16">
        <f>ROUND((-B9)*$G$3,2)</f>
        <v>-47691.6</v>
      </c>
      <c r="C29" s="16">
        <f aca="true" t="shared" si="8" ref="C29:N29">ROUND((-C9)*$G$3,2)</f>
        <v>-44932.8</v>
      </c>
      <c r="D29" s="16">
        <f t="shared" si="8"/>
        <v>-36942.4</v>
      </c>
      <c r="E29" s="16">
        <f t="shared" si="8"/>
        <v>-6701.2</v>
      </c>
      <c r="F29" s="16">
        <f t="shared" si="8"/>
        <v>-23060.4</v>
      </c>
      <c r="G29" s="16">
        <f t="shared" si="8"/>
        <v>-38874</v>
      </c>
      <c r="H29" s="16">
        <f t="shared" si="8"/>
        <v>-8729.6</v>
      </c>
      <c r="I29" s="16">
        <f t="shared" si="8"/>
        <v>-46846.8</v>
      </c>
      <c r="J29" s="16">
        <f t="shared" si="8"/>
        <v>-34597.2</v>
      </c>
      <c r="K29" s="16">
        <f t="shared" si="8"/>
        <v>-31429.2</v>
      </c>
      <c r="L29" s="16">
        <f t="shared" si="8"/>
        <v>-25854.4</v>
      </c>
      <c r="M29" s="16">
        <f t="shared" si="8"/>
        <v>-14586</v>
      </c>
      <c r="N29" s="16">
        <f t="shared" si="8"/>
        <v>-11778.8</v>
      </c>
      <c r="O29" s="32">
        <f aca="true" t="shared" si="9" ref="O29:O46">SUM(B29:N29)</f>
        <v>-372024.4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-3453.83</v>
      </c>
      <c r="E41" s="35"/>
      <c r="F41" s="35"/>
      <c r="G41" s="35"/>
      <c r="H41" s="35">
        <v>-1104.16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-4557.99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1024759.6499999998</v>
      </c>
      <c r="C44" s="36">
        <f t="shared" si="11"/>
        <v>748077.01</v>
      </c>
      <c r="D44" s="36">
        <f t="shared" si="11"/>
        <v>675725.26</v>
      </c>
      <c r="E44" s="36">
        <f t="shared" si="11"/>
        <v>203214.99000000002</v>
      </c>
      <c r="F44" s="36">
        <f t="shared" si="11"/>
        <v>726006.51</v>
      </c>
      <c r="G44" s="36">
        <f t="shared" si="11"/>
        <v>982898.56</v>
      </c>
      <c r="H44" s="36">
        <f t="shared" si="11"/>
        <v>217794.6</v>
      </c>
      <c r="I44" s="36">
        <f t="shared" si="11"/>
        <v>730788.0900000001</v>
      </c>
      <c r="J44" s="36">
        <f t="shared" si="11"/>
        <v>665920.6900000001</v>
      </c>
      <c r="K44" s="36">
        <f t="shared" si="11"/>
        <v>873947.53</v>
      </c>
      <c r="L44" s="36">
        <f t="shared" si="11"/>
        <v>816936.5099999998</v>
      </c>
      <c r="M44" s="36">
        <f t="shared" si="11"/>
        <v>451293.18999999994</v>
      </c>
      <c r="N44" s="36">
        <f t="shared" si="11"/>
        <v>244772.93</v>
      </c>
      <c r="O44" s="36">
        <f>SUM(B44:N44)</f>
        <v>8362135.52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1024759.66</v>
      </c>
      <c r="C50" s="51">
        <f t="shared" si="12"/>
        <v>748077</v>
      </c>
      <c r="D50" s="51">
        <f t="shared" si="12"/>
        <v>675725.26</v>
      </c>
      <c r="E50" s="51">
        <f t="shared" si="12"/>
        <v>203214.99</v>
      </c>
      <c r="F50" s="51">
        <f t="shared" si="12"/>
        <v>726006.51</v>
      </c>
      <c r="G50" s="51">
        <f t="shared" si="12"/>
        <v>982898.56</v>
      </c>
      <c r="H50" s="51">
        <f t="shared" si="12"/>
        <v>217794.6</v>
      </c>
      <c r="I50" s="51">
        <f t="shared" si="12"/>
        <v>730788.1</v>
      </c>
      <c r="J50" s="51">
        <f t="shared" si="12"/>
        <v>665920.7</v>
      </c>
      <c r="K50" s="51">
        <f t="shared" si="12"/>
        <v>873947.53</v>
      </c>
      <c r="L50" s="51">
        <f t="shared" si="12"/>
        <v>816936.52</v>
      </c>
      <c r="M50" s="51">
        <f t="shared" si="12"/>
        <v>451293.2</v>
      </c>
      <c r="N50" s="51">
        <f t="shared" si="12"/>
        <v>244772.94</v>
      </c>
      <c r="O50" s="36">
        <f t="shared" si="12"/>
        <v>8362135.57</v>
      </c>
      <c r="Q50"/>
    </row>
    <row r="51" spans="1:18" ht="18.75" customHeight="1">
      <c r="A51" s="26" t="s">
        <v>57</v>
      </c>
      <c r="B51" s="51">
        <v>854116.02</v>
      </c>
      <c r="C51" s="51">
        <v>543830.24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1397946.26</v>
      </c>
      <c r="P51"/>
      <c r="Q51"/>
      <c r="R51" s="43"/>
    </row>
    <row r="52" spans="1:16" ht="18.75" customHeight="1">
      <c r="A52" s="26" t="s">
        <v>58</v>
      </c>
      <c r="B52" s="51">
        <v>170643.64</v>
      </c>
      <c r="C52" s="51">
        <v>204246.76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374890.4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675725.26</v>
      </c>
      <c r="E53" s="52">
        <v>0</v>
      </c>
      <c r="F53" s="52">
        <v>0</v>
      </c>
      <c r="G53" s="52">
        <v>0</v>
      </c>
      <c r="H53" s="51">
        <v>217794.6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893519.86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203214.99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203214.99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726006.51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726006.51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982898.56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982898.56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730788.1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730788.1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665920.7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665920.7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873947.53</v>
      </c>
      <c r="L59" s="31">
        <v>816936.52</v>
      </c>
      <c r="M59" s="52">
        <v>0</v>
      </c>
      <c r="N59" s="52">
        <v>0</v>
      </c>
      <c r="O59" s="36">
        <f t="shared" si="13"/>
        <v>1690884.05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451293.2</v>
      </c>
      <c r="N60" s="52">
        <v>0</v>
      </c>
      <c r="O60" s="36">
        <f t="shared" si="13"/>
        <v>451293.2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244772.94</v>
      </c>
      <c r="O61" s="55">
        <f t="shared" si="13"/>
        <v>244772.94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2021-03-16T14:41:32Z</dcterms:modified>
  <cp:category/>
  <cp:version/>
  <cp:contentType/>
  <cp:contentStatus/>
</cp:coreProperties>
</file>