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<sst xmlns="http://schemas.openxmlformats.org/spreadsheetml/2006/main" count="74" uniqueCount="73">
  <si>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</si>
  <si>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</si>
  <si>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</si>
  <si>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</si>
  <si>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</si>
  <si>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</si>
  <si>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</si>
  <si>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</si>
  <si>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</si>
  <si>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</si>
  <si>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</si>
  <si>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</si>
  <si>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</si>
  <si>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</si>
  <si>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</si>
  <si>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</si>
  <si>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</si>
  <si>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</si>
  <si>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</si>
  <si>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</si>
  <si>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</si>
  <si>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</si>
  <si>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</si>
  <si>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</si>
  <si>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</si>
  <si>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</si>
  <si>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</si>
  <si>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</si>
  <si>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</si>
  <si>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</si>
  <si>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</si>
  <si>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</si>
  <si>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</si>
  <si>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</si>
  <si>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</si>
  <si>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</si>
  <si>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</si>
  <si>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</si>
  <si>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</si>
  <si>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</si>
  <si>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</si>
  <si>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</si>
  <si>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</si>
  <si>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</si>
  <si>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</si>
  <si>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</si>
  <si>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</si>
  <si>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</si>
  <si>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</si>
  <si>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</si>
  <si>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</si>
  <si>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</si>
  <si>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</si>
  <si>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</si>
  <si>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</si>
  <si>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</si>
  <si>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</si>
  <si>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</si>
  <si>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</si>
  <si>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</si>
  <si>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</si>
  <si>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</si>
  <si>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</si>
  <si>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</si>
  <si>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</si>
  <si>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</si>
  <si>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</si>
  <si>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</si>
  <si>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</si>
  <si>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</si>
  <si>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</si>
  <si>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</si>
  <si>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30/03/21 - VENCIMENTO 07/04/21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</si>
</sst>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147908</v>
      </c>
      <c r="C7" s="47">
        <f t="shared" si="0"/>
        <v>118021</v>
      </c>
      <c r="D7" s="47">
        <f t="shared" si="0"/>
        <v>170456</v>
      </c>
      <c r="E7" s="47">
        <f t="shared" si="0"/>
        <v>82050</v>
      </c>
      <c r="F7" s="47">
        <f t="shared" si="0"/>
        <v>104148</v>
      </c>
      <c r="G7" s="47">
        <f t="shared" si="0"/>
        <v>123795</v>
      </c>
      <c r="H7" s="47">
        <f t="shared" si="0"/>
        <v>136265</v>
      </c>
      <c r="I7" s="47">
        <f t="shared" si="0"/>
        <v>167341</v>
      </c>
      <c r="J7" s="47">
        <f t="shared" si="0"/>
        <v>48806</v>
      </c>
      <c r="K7" s="47">
        <f t="shared" si="0"/>
        <v>1098790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8752</v>
      </c>
      <c r="C8" s="45">
        <f t="shared" si="1"/>
        <v>7788</v>
      </c>
      <c r="D8" s="45">
        <f t="shared" si="1"/>
        <v>9247</v>
      </c>
      <c r="E8" s="45">
        <f t="shared" si="1"/>
        <v>5103</v>
      </c>
      <c r="F8" s="45">
        <f t="shared" si="1"/>
        <v>7020</v>
      </c>
      <c r="G8" s="45">
        <f t="shared" si="1"/>
        <v>4393</v>
      </c>
      <c r="H8" s="45">
        <f t="shared" si="1"/>
        <v>3988</v>
      </c>
      <c r="I8" s="45">
        <f t="shared" si="1"/>
        <v>8648</v>
      </c>
      <c r="J8" s="45">
        <f t="shared" si="1"/>
        <v>1239</v>
      </c>
      <c r="K8" s="38">
        <f>SUM(B8:J8)</f>
        <v>56178</v>
      </c>
      <c r="L8"/>
      <c r="M8"/>
      <c r="N8"/>
    </row>
    <row r="9" spans="1:14" ht="16.5" customHeight="1">
      <c r="A9" s="22" t="s">
        <v>35</v>
      </c>
      <c r="B9" s="45">
        <v>8742</v>
      </c>
      <c r="C9" s="45">
        <v>7787</v>
      </c>
      <c r="D9" s="45">
        <v>9245</v>
      </c>
      <c r="E9" s="45">
        <v>5088</v>
      </c>
      <c r="F9" s="45">
        <v>7013</v>
      </c>
      <c r="G9" s="45">
        <v>4390</v>
      </c>
      <c r="H9" s="45">
        <v>3988</v>
      </c>
      <c r="I9" s="45">
        <v>8643</v>
      </c>
      <c r="J9" s="45">
        <v>1239</v>
      </c>
      <c r="K9" s="38">
        <f>SUM(B9:J9)</f>
        <v>56135</v>
      </c>
      <c r="L9"/>
      <c r="M9"/>
      <c r="N9"/>
    </row>
    <row r="10" spans="1:14" ht="16.5" customHeight="1">
      <c r="A10" s="22" t="s">
        <v>34</v>
      </c>
      <c r="B10" s="45">
        <v>10</v>
      </c>
      <c r="C10" s="45">
        <v>1</v>
      </c>
      <c r="D10" s="45">
        <v>2</v>
      </c>
      <c r="E10" s="45">
        <v>15</v>
      </c>
      <c r="F10" s="45">
        <v>7</v>
      </c>
      <c r="G10" s="45">
        <v>3</v>
      </c>
      <c r="H10" s="45">
        <v>0</v>
      </c>
      <c r="I10" s="45">
        <v>5</v>
      </c>
      <c r="J10" s="45">
        <v>0</v>
      </c>
      <c r="K10" s="38">
        <f>SUM(B10:J10)</f>
        <v>43</v>
      </c>
      <c r="L10"/>
      <c r="M10"/>
      <c r="N10"/>
    </row>
    <row r="11" spans="1:14" ht="16.5" customHeight="1">
      <c r="A11" s="44" t="s">
        <v>33</v>
      </c>
      <c r="B11" s="43">
        <v>139156</v>
      </c>
      <c r="C11" s="43">
        <v>110233</v>
      </c>
      <c r="D11" s="43">
        <v>161209</v>
      </c>
      <c r="E11" s="43">
        <v>76947</v>
      </c>
      <c r="F11" s="43">
        <v>97128</v>
      </c>
      <c r="G11" s="43">
        <v>119402</v>
      </c>
      <c r="H11" s="43">
        <v>132277</v>
      </c>
      <c r="I11" s="43">
        <v>158693</v>
      </c>
      <c r="J11" s="43">
        <v>47567</v>
      </c>
      <c r="K11" s="38">
        <f>SUM(B11:J11)</f>
        <v>1042612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2.44295501329093</v>
      </c>
      <c r="C15" s="39">
        <v>2.604912916818414</v>
      </c>
      <c r="D15" s="39">
        <v>1.962255732280181</v>
      </c>
      <c r="E15" s="39">
        <v>2.766755753440276</v>
      </c>
      <c r="F15" s="39">
        <v>2.073140956010478</v>
      </c>
      <c r="G15" s="39">
        <v>2.011950062420461</v>
      </c>
      <c r="H15" s="39">
        <v>2.032942692904153</v>
      </c>
      <c r="I15" s="39">
        <v>2.216776201669953</v>
      </c>
      <c r="J15" s="39">
        <v>2.529382671342093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1244678.9799999997</v>
      </c>
      <c r="C17" s="36">
        <f aca="true" t="shared" si="2" ref="C17:J17">C18+C19+C20+C21+C22+C23+C24</f>
        <v>1157274.3099999998</v>
      </c>
      <c r="D17" s="36">
        <f t="shared" si="2"/>
        <v>1384511.93</v>
      </c>
      <c r="E17" s="36">
        <f t="shared" si="2"/>
        <v>828373.48</v>
      </c>
      <c r="F17" s="36">
        <f t="shared" si="2"/>
        <v>828713.32</v>
      </c>
      <c r="G17" s="36">
        <f t="shared" si="2"/>
        <v>965594.1</v>
      </c>
      <c r="H17" s="36">
        <f t="shared" si="2"/>
        <v>854511.37</v>
      </c>
      <c r="I17" s="36">
        <f t="shared" si="2"/>
        <v>1177840.53</v>
      </c>
      <c r="J17" s="36">
        <f t="shared" si="2"/>
        <v>430144.46</v>
      </c>
      <c r="K17" s="36">
        <f aca="true" t="shared" si="3" ref="K17:K24">SUM(B17:J17)</f>
        <v>8871642.48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496467.99</v>
      </c>
      <c r="C18" s="30">
        <f t="shared" si="4"/>
        <v>434860.18</v>
      </c>
      <c r="D18" s="30">
        <f t="shared" si="4"/>
        <v>695716.16</v>
      </c>
      <c r="E18" s="30">
        <f t="shared" si="4"/>
        <v>291556.47</v>
      </c>
      <c r="F18" s="30">
        <f t="shared" si="4"/>
        <v>391367.35</v>
      </c>
      <c r="G18" s="30">
        <f t="shared" si="4"/>
        <v>470359.1</v>
      </c>
      <c r="H18" s="30">
        <f t="shared" si="4"/>
        <v>412705.81</v>
      </c>
      <c r="I18" s="30">
        <f t="shared" si="4"/>
        <v>511611.64</v>
      </c>
      <c r="J18" s="30">
        <f t="shared" si="4"/>
        <v>169059.1</v>
      </c>
      <c r="K18" s="30">
        <f t="shared" si="3"/>
        <v>3873703.8000000003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716380.98</v>
      </c>
      <c r="C19" s="30">
        <f t="shared" si="5"/>
        <v>697912.72</v>
      </c>
      <c r="D19" s="30">
        <f t="shared" si="5"/>
        <v>669456.86</v>
      </c>
      <c r="E19" s="30">
        <f t="shared" si="5"/>
        <v>515109.07</v>
      </c>
      <c r="F19" s="30">
        <f t="shared" si="5"/>
        <v>419992.33</v>
      </c>
      <c r="G19" s="30">
        <f t="shared" si="5"/>
        <v>475979.92</v>
      </c>
      <c r="H19" s="30">
        <f t="shared" si="5"/>
        <v>426301.45</v>
      </c>
      <c r="I19" s="30">
        <f t="shared" si="5"/>
        <v>622516.87</v>
      </c>
      <c r="J19" s="30">
        <f t="shared" si="5"/>
        <v>258556.06</v>
      </c>
      <c r="K19" s="30">
        <f t="shared" si="3"/>
        <v>4802206.26</v>
      </c>
      <c r="L19"/>
      <c r="M19"/>
      <c r="N19"/>
    </row>
    <row r="20" spans="1:14" ht="16.5" customHeight="1">
      <c r="A20" s="18" t="s">
        <v>28</v>
      </c>
      <c r="B20" s="30">
        <v>30594.88</v>
      </c>
      <c r="C20" s="30">
        <v>21818.95</v>
      </c>
      <c r="D20" s="30">
        <v>20361.16</v>
      </c>
      <c r="E20" s="30">
        <v>20366.71</v>
      </c>
      <c r="F20" s="30">
        <v>20804.29</v>
      </c>
      <c r="G20" s="30">
        <v>18461.75</v>
      </c>
      <c r="H20" s="30">
        <v>22566.01</v>
      </c>
      <c r="I20" s="30">
        <v>41029.56</v>
      </c>
      <c r="J20" s="30">
        <v>10734.29</v>
      </c>
      <c r="K20" s="30">
        <f t="shared" si="3"/>
        <v>206737.60000000003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1341.23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18777.219999999998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-4580.38</v>
      </c>
      <c r="E22" s="30">
        <v>0</v>
      </c>
      <c r="F22" s="30">
        <v>-3089.68</v>
      </c>
      <c r="G22" s="30">
        <v>0</v>
      </c>
      <c r="H22" s="30">
        <v>-9744.36</v>
      </c>
      <c r="I22" s="30">
        <v>0</v>
      </c>
      <c r="J22" s="30">
        <v>-9546.22</v>
      </c>
      <c r="K22" s="30">
        <f t="shared" si="3"/>
        <v>-26960.64</v>
      </c>
      <c r="L22"/>
      <c r="M22"/>
      <c r="N22"/>
    </row>
    <row r="23" spans="1:14" ht="16.5" customHeight="1">
      <c r="A23" s="18" t="s">
        <v>69</v>
      </c>
      <c r="B23" s="30">
        <v>-106.1</v>
      </c>
      <c r="C23" s="30">
        <v>0</v>
      </c>
      <c r="D23" s="30">
        <v>-465.56</v>
      </c>
      <c r="E23" s="30">
        <v>0</v>
      </c>
      <c r="F23" s="30">
        <v>-1702.2</v>
      </c>
      <c r="G23" s="30">
        <v>-547.9</v>
      </c>
      <c r="H23" s="30">
        <v>0</v>
      </c>
      <c r="I23" s="30">
        <v>0</v>
      </c>
      <c r="J23" s="30">
        <v>0</v>
      </c>
      <c r="K23" s="30">
        <f t="shared" si="3"/>
        <v>-2821.76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-101131.22</v>
      </c>
      <c r="C27" s="30">
        <f t="shared" si="6"/>
        <v>-38239.75</v>
      </c>
      <c r="D27" s="30">
        <f t="shared" si="6"/>
        <v>-78724.79999999999</v>
      </c>
      <c r="E27" s="30">
        <f t="shared" si="6"/>
        <v>-93985.18</v>
      </c>
      <c r="F27" s="30">
        <f t="shared" si="6"/>
        <v>-30857.2</v>
      </c>
      <c r="G27" s="30">
        <f t="shared" si="6"/>
        <v>-86903.90000000001</v>
      </c>
      <c r="H27" s="30">
        <f t="shared" si="6"/>
        <v>-33670.68</v>
      </c>
      <c r="I27" s="30">
        <f t="shared" si="6"/>
        <v>-63190.869999999995</v>
      </c>
      <c r="J27" s="30">
        <f t="shared" si="6"/>
        <v>-18568.739999999998</v>
      </c>
      <c r="K27" s="30">
        <f aca="true" t="shared" si="7" ref="K27:K35">SUM(B27:J27)</f>
        <v>-545272.34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-101131.22</v>
      </c>
      <c r="C28" s="30">
        <f t="shared" si="8"/>
        <v>-38239.75</v>
      </c>
      <c r="D28" s="30">
        <f t="shared" si="8"/>
        <v>-60228.2</v>
      </c>
      <c r="E28" s="30">
        <f t="shared" si="8"/>
        <v>-93985.18</v>
      </c>
      <c r="F28" s="30">
        <f t="shared" si="8"/>
        <v>-30857.2</v>
      </c>
      <c r="G28" s="30">
        <f t="shared" si="8"/>
        <v>-86903.90000000001</v>
      </c>
      <c r="H28" s="30">
        <f t="shared" si="8"/>
        <v>-33670.68</v>
      </c>
      <c r="I28" s="30">
        <f t="shared" si="8"/>
        <v>-63190.869999999995</v>
      </c>
      <c r="J28" s="30">
        <f t="shared" si="8"/>
        <v>-13214.07</v>
      </c>
      <c r="K28" s="30">
        <f t="shared" si="7"/>
        <v>-521421.07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-38464.8</v>
      </c>
      <c r="C29" s="30">
        <f aca="true" t="shared" si="9" ref="C29:J29">-ROUND((C9)*$E$3,2)</f>
        <v>-34262.8</v>
      </c>
      <c r="D29" s="30">
        <f t="shared" si="9"/>
        <v>-40678</v>
      </c>
      <c r="E29" s="30">
        <f t="shared" si="9"/>
        <v>-22387.2</v>
      </c>
      <c r="F29" s="30">
        <f t="shared" si="9"/>
        <v>-30857.2</v>
      </c>
      <c r="G29" s="30">
        <f t="shared" si="9"/>
        <v>-19316</v>
      </c>
      <c r="H29" s="30">
        <f t="shared" si="9"/>
        <v>-17547.2</v>
      </c>
      <c r="I29" s="30">
        <f t="shared" si="9"/>
        <v>-38029.2</v>
      </c>
      <c r="J29" s="30">
        <f t="shared" si="9"/>
        <v>-5451.6</v>
      </c>
      <c r="K29" s="30">
        <f t="shared" si="7"/>
        <v>-246994.00000000003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-708.4</v>
      </c>
      <c r="C31" s="30">
        <v>-154</v>
      </c>
      <c r="D31" s="30">
        <v>-123.2</v>
      </c>
      <c r="E31" s="30">
        <v>-123.2</v>
      </c>
      <c r="F31" s="26">
        <v>0</v>
      </c>
      <c r="G31" s="30">
        <v>-206.8</v>
      </c>
      <c r="H31" s="30">
        <v>-66.19</v>
      </c>
      <c r="I31" s="30">
        <v>-103.29</v>
      </c>
      <c r="J31" s="30">
        <v>-31.87</v>
      </c>
      <c r="K31" s="30">
        <f t="shared" si="7"/>
        <v>-1516.9499999999998</v>
      </c>
      <c r="L31"/>
      <c r="M31"/>
      <c r="N31"/>
    </row>
    <row r="32" spans="1:14" ht="16.5" customHeight="1">
      <c r="A32" s="25" t="s">
        <v>21</v>
      </c>
      <c r="B32" s="30">
        <v>-61958.02</v>
      </c>
      <c r="C32" s="30">
        <v>-3822.95</v>
      </c>
      <c r="D32" s="30">
        <v>-19427</v>
      </c>
      <c r="E32" s="30">
        <v>-71474.78</v>
      </c>
      <c r="F32" s="26">
        <v>0</v>
      </c>
      <c r="G32" s="30">
        <v>-67381.1</v>
      </c>
      <c r="H32" s="30">
        <v>-16057.29</v>
      </c>
      <c r="I32" s="30">
        <v>-25058.38</v>
      </c>
      <c r="J32" s="30">
        <v>-7730.6</v>
      </c>
      <c r="K32" s="30">
        <f t="shared" si="7"/>
        <v>-272910.12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1143547.7599999998</v>
      </c>
      <c r="C47" s="27">
        <f aca="true" t="shared" si="11" ref="C47:J47">IF(C17+C27+C48&lt;0,0,C17+C27+C48)</f>
        <v>1119034.5599999998</v>
      </c>
      <c r="D47" s="27">
        <f t="shared" si="11"/>
        <v>1305787.13</v>
      </c>
      <c r="E47" s="27">
        <f t="shared" si="11"/>
        <v>734388.3</v>
      </c>
      <c r="F47" s="27">
        <f t="shared" si="11"/>
        <v>797856.12</v>
      </c>
      <c r="G47" s="27">
        <f t="shared" si="11"/>
        <v>878690.2</v>
      </c>
      <c r="H47" s="27">
        <f t="shared" si="11"/>
        <v>820840.69</v>
      </c>
      <c r="I47" s="27">
        <f t="shared" si="11"/>
        <v>1114649.6600000001</v>
      </c>
      <c r="J47" s="27">
        <f t="shared" si="11"/>
        <v>411575.72000000003</v>
      </c>
      <c r="K47" s="20">
        <f>SUM(B47:J47)</f>
        <v>8326370.14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1143547.76</v>
      </c>
      <c r="C53" s="10">
        <f t="shared" si="13"/>
        <v>1119034.55</v>
      </c>
      <c r="D53" s="10">
        <f t="shared" si="13"/>
        <v>1305787.14</v>
      </c>
      <c r="E53" s="10">
        <f t="shared" si="13"/>
        <v>734388.3</v>
      </c>
      <c r="F53" s="10">
        <f t="shared" si="13"/>
        <v>797856.13</v>
      </c>
      <c r="G53" s="10">
        <f t="shared" si="13"/>
        <v>878690.21</v>
      </c>
      <c r="H53" s="10">
        <f t="shared" si="13"/>
        <v>820840.69</v>
      </c>
      <c r="I53" s="10">
        <f>SUM(I54:I66)</f>
        <v>1114649.66</v>
      </c>
      <c r="J53" s="10">
        <f t="shared" si="13"/>
        <v>411575.73</v>
      </c>
      <c r="K53" s="5">
        <f>SUM(K54:K66)</f>
        <v>8326370.17</v>
      </c>
      <c r="L53" s="9"/>
    </row>
    <row r="54" spans="1:11" ht="16.5" customHeight="1">
      <c r="A54" s="7" t="s">
        <v>60</v>
      </c>
      <c r="B54" s="8">
        <v>1014669.93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1014669.93</v>
      </c>
    </row>
    <row r="55" spans="1:11" ht="16.5" customHeight="1">
      <c r="A55" s="7" t="s">
        <v>61</v>
      </c>
      <c r="B55" s="8">
        <v>128877.83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128877.83</v>
      </c>
    </row>
    <row r="56" spans="1:11" ht="16.5" customHeight="1">
      <c r="A56" s="7" t="s">
        <v>4</v>
      </c>
      <c r="B56" s="6">
        <v>0</v>
      </c>
      <c r="C56" s="8">
        <v>1119034.55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1119034.55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1305787.14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1305787.14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734388.3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734388.3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797856.13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797856.13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878690.21</v>
      </c>
      <c r="H60" s="6">
        <v>0</v>
      </c>
      <c r="I60" s="6">
        <v>0</v>
      </c>
      <c r="J60" s="6">
        <v>0</v>
      </c>
      <c r="K60" s="5">
        <f t="shared" si="14"/>
        <v>878690.21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820840.69</v>
      </c>
      <c r="I61" s="6">
        <v>0</v>
      </c>
      <c r="J61" s="6">
        <v>0</v>
      </c>
      <c r="K61" s="5">
        <f t="shared" si="14"/>
        <v>820840.69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413089.16</v>
      </c>
      <c r="J63" s="6">
        <v>0</v>
      </c>
      <c r="K63" s="5">
        <f t="shared" si="14"/>
        <v>413089.16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701560.5</v>
      </c>
      <c r="J64" s="6">
        <v>0</v>
      </c>
      <c r="K64" s="5">
        <f t="shared" si="14"/>
        <v>701560.5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411575.73</v>
      </c>
      <c r="K65" s="5">
        <f t="shared" si="14"/>
        <v>411575.73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2021-04-06T17:49:36Z</dcterms:modified>
  <cp:category/>
  <cp:version/>
  <cp:contentType/>
  <cp:contentStatus/>
</cp:coreProperties>
</file>