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<sst xmlns="http://schemas.openxmlformats.org/spreadsheetml/2006/main" count="74" uniqueCount="73">
  <si>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</si>
  <si>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</si>
  <si>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</si>
  <si>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</si>
  <si>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</si>
  <si>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</si>
  <si>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</si>
  <si>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</si>
  <si>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</si>
  <si>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</si>
  <si>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</si>
  <si>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</si>
  <si>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</si>
  <si>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</si>
  <si>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</si>
  <si>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</si>
  <si>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</si>
  <si>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</si>
  <si>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</si>
  <si>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</si>
  <si>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</si>
  <si>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</si>
  <si>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</si>
  <si>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</si>
  <si>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</si>
  <si>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</si>
  <si>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</si>
  <si>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</si>
  <si>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</si>
  <si>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</si>
  <si>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</si>
  <si>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</si>
  <si>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</si>
  <si>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</si>
  <si>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</si>
  <si>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</si>
  <si>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</si>
  <si>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</si>
  <si>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</si>
  <si>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</si>
  <si>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</si>
  <si>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</si>
  <si>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</si>
  <si>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</si>
  <si>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</si>
  <si>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</si>
  <si>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</si>
  <si>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</si>
  <si>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</si>
  <si>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</si>
  <si>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</si>
  <si>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</si>
  <si>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</si>
  <si>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</si>
  <si>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</si>
  <si>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</si>
  <si>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</si>
  <si>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</si>
  <si>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</si>
  <si>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</si>
  <si>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</si>
  <si>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</si>
  <si>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</si>
  <si>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</si>
  <si>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</si>
  <si>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</si>
  <si>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</si>
  <si>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</si>
  <si>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</si>
  <si>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</si>
  <si>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</si>
  <si>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</si>
  <si>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29/03/21 - VENCIMENTO 06/04/21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</si>
</sst>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141578</v>
      </c>
      <c r="C7" s="47">
        <f t="shared" si="0"/>
        <v>114988</v>
      </c>
      <c r="D7" s="47">
        <f t="shared" si="0"/>
        <v>164528</v>
      </c>
      <c r="E7" s="47">
        <f t="shared" si="0"/>
        <v>79938</v>
      </c>
      <c r="F7" s="47">
        <f t="shared" si="0"/>
        <v>101558</v>
      </c>
      <c r="G7" s="47">
        <f t="shared" si="0"/>
        <v>119602</v>
      </c>
      <c r="H7" s="47">
        <f t="shared" si="0"/>
        <v>133985</v>
      </c>
      <c r="I7" s="47">
        <f t="shared" si="0"/>
        <v>165557</v>
      </c>
      <c r="J7" s="47">
        <f t="shared" si="0"/>
        <v>47728</v>
      </c>
      <c r="K7" s="47">
        <f t="shared" si="0"/>
        <v>1069462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8928</v>
      </c>
      <c r="C8" s="45">
        <f t="shared" si="1"/>
        <v>7841</v>
      </c>
      <c r="D8" s="45">
        <f t="shared" si="1"/>
        <v>9424</v>
      </c>
      <c r="E8" s="45">
        <f t="shared" si="1"/>
        <v>5237</v>
      </c>
      <c r="F8" s="45">
        <f t="shared" si="1"/>
        <v>7171</v>
      </c>
      <c r="G8" s="45">
        <f t="shared" si="1"/>
        <v>4623</v>
      </c>
      <c r="H8" s="45">
        <f t="shared" si="1"/>
        <v>4173</v>
      </c>
      <c r="I8" s="45">
        <f t="shared" si="1"/>
        <v>8830</v>
      </c>
      <c r="J8" s="45">
        <f t="shared" si="1"/>
        <v>1319</v>
      </c>
      <c r="K8" s="38">
        <f>SUM(B8:J8)</f>
        <v>57546</v>
      </c>
      <c r="L8"/>
      <c r="M8"/>
      <c r="N8"/>
    </row>
    <row r="9" spans="1:14" ht="16.5" customHeight="1">
      <c r="A9" s="22" t="s">
        <v>35</v>
      </c>
      <c r="B9" s="45">
        <v>8921</v>
      </c>
      <c r="C9" s="45">
        <v>7840</v>
      </c>
      <c r="D9" s="45">
        <v>9424</v>
      </c>
      <c r="E9" s="45">
        <v>5231</v>
      </c>
      <c r="F9" s="45">
        <v>7166</v>
      </c>
      <c r="G9" s="45">
        <v>4623</v>
      </c>
      <c r="H9" s="45">
        <v>4173</v>
      </c>
      <c r="I9" s="45">
        <v>8817</v>
      </c>
      <c r="J9" s="45">
        <v>1319</v>
      </c>
      <c r="K9" s="38">
        <f>SUM(B9:J9)</f>
        <v>57514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1</v>
      </c>
      <c r="D10" s="45">
        <v>0</v>
      </c>
      <c r="E10" s="45">
        <v>6</v>
      </c>
      <c r="F10" s="45">
        <v>5</v>
      </c>
      <c r="G10" s="45">
        <v>0</v>
      </c>
      <c r="H10" s="45">
        <v>0</v>
      </c>
      <c r="I10" s="45">
        <v>13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33</v>
      </c>
      <c r="B11" s="43">
        <v>132650</v>
      </c>
      <c r="C11" s="43">
        <v>107147</v>
      </c>
      <c r="D11" s="43">
        <v>155104</v>
      </c>
      <c r="E11" s="43">
        <v>74701</v>
      </c>
      <c r="F11" s="43">
        <v>94387</v>
      </c>
      <c r="G11" s="43">
        <v>114979</v>
      </c>
      <c r="H11" s="43">
        <v>129812</v>
      </c>
      <c r="I11" s="43">
        <v>156727</v>
      </c>
      <c r="J11" s="43">
        <v>46409</v>
      </c>
      <c r="K11" s="38">
        <f>SUM(B11:J11)</f>
        <v>1011916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2.541074891645507</v>
      </c>
      <c r="C15" s="39">
        <v>2.667535942840326</v>
      </c>
      <c r="D15" s="39">
        <v>2.03041158124369</v>
      </c>
      <c r="E15" s="39">
        <v>2.805026441343163</v>
      </c>
      <c r="F15" s="39">
        <v>2.116360886850714</v>
      </c>
      <c r="G15" s="39">
        <v>2.088157872594689</v>
      </c>
      <c r="H15" s="39">
        <v>2.061406171369517</v>
      </c>
      <c r="I15" s="39">
        <v>2.240450472918747</v>
      </c>
      <c r="J15" s="39">
        <v>2.589919207987304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1239406.48</v>
      </c>
      <c r="C17" s="36">
        <f aca="true" t="shared" si="2" ref="C17:J17">C18+C19+C20+C21+C22+C23+C24</f>
        <v>1154247.88</v>
      </c>
      <c r="D17" s="36">
        <f t="shared" si="2"/>
        <v>1383406.77</v>
      </c>
      <c r="E17" s="36">
        <f t="shared" si="2"/>
        <v>817752.1</v>
      </c>
      <c r="F17" s="36">
        <f t="shared" si="2"/>
        <v>824287.0099999999</v>
      </c>
      <c r="G17" s="36">
        <f t="shared" si="2"/>
        <v>968669.74</v>
      </c>
      <c r="H17" s="36">
        <f t="shared" si="2"/>
        <v>852081.11</v>
      </c>
      <c r="I17" s="36">
        <f t="shared" si="2"/>
        <v>1178180.8099999998</v>
      </c>
      <c r="J17" s="36">
        <f t="shared" si="2"/>
        <v>430726.25999999995</v>
      </c>
      <c r="K17" s="36">
        <f aca="true" t="shared" si="3" ref="K17:K24">SUM(B17:J17)</f>
        <v>8848758.16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475220.71</v>
      </c>
      <c r="C18" s="30">
        <f t="shared" si="4"/>
        <v>423684.78</v>
      </c>
      <c r="D18" s="30">
        <f t="shared" si="4"/>
        <v>671521.03</v>
      </c>
      <c r="E18" s="30">
        <f t="shared" si="4"/>
        <v>284051.69</v>
      </c>
      <c r="F18" s="30">
        <f t="shared" si="4"/>
        <v>381634.65</v>
      </c>
      <c r="G18" s="30">
        <f t="shared" si="4"/>
        <v>454427.8</v>
      </c>
      <c r="H18" s="30">
        <f t="shared" si="4"/>
        <v>405800.37</v>
      </c>
      <c r="I18" s="30">
        <f t="shared" si="4"/>
        <v>506157.42</v>
      </c>
      <c r="J18" s="30">
        <f t="shared" si="4"/>
        <v>165325.02</v>
      </c>
      <c r="K18" s="30">
        <f t="shared" si="3"/>
        <v>3767823.4699999997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732350.7</v>
      </c>
      <c r="C19" s="30">
        <f t="shared" si="5"/>
        <v>706509.6</v>
      </c>
      <c r="D19" s="30">
        <f t="shared" si="5"/>
        <v>691943.05</v>
      </c>
      <c r="E19" s="30">
        <f t="shared" si="5"/>
        <v>512720.81</v>
      </c>
      <c r="F19" s="30">
        <f t="shared" si="5"/>
        <v>426042</v>
      </c>
      <c r="G19" s="30">
        <f t="shared" si="5"/>
        <v>494489.19</v>
      </c>
      <c r="H19" s="30">
        <f t="shared" si="5"/>
        <v>430719.02</v>
      </c>
      <c r="I19" s="30">
        <f t="shared" si="5"/>
        <v>627863.21</v>
      </c>
      <c r="J19" s="30">
        <f t="shared" si="5"/>
        <v>262853.42</v>
      </c>
      <c r="K19" s="30">
        <f t="shared" si="3"/>
        <v>4885491</v>
      </c>
      <c r="L19"/>
      <c r="M19"/>
      <c r="N19"/>
    </row>
    <row r="20" spans="1:14" ht="16.5" customHeight="1">
      <c r="A20" s="18" t="s">
        <v>28</v>
      </c>
      <c r="B20" s="30">
        <v>30493.84</v>
      </c>
      <c r="C20" s="30">
        <v>21371.04</v>
      </c>
      <c r="D20" s="30">
        <v>20732.16</v>
      </c>
      <c r="E20" s="30">
        <v>19866.49</v>
      </c>
      <c r="F20" s="30">
        <v>20174.49</v>
      </c>
      <c r="G20" s="30">
        <v>18630.68</v>
      </c>
      <c r="H20" s="30">
        <v>22623.62</v>
      </c>
      <c r="I20" s="30">
        <v>41477.72</v>
      </c>
      <c r="J20" s="30">
        <v>10752.81</v>
      </c>
      <c r="K20" s="30">
        <f t="shared" si="3"/>
        <v>206122.85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-228.12</v>
      </c>
      <c r="F23" s="30">
        <v>-1815.68</v>
      </c>
      <c r="G23" s="30">
        <v>-219.16</v>
      </c>
      <c r="H23" s="30">
        <v>0</v>
      </c>
      <c r="I23" s="30">
        <v>0</v>
      </c>
      <c r="J23" s="30">
        <v>0</v>
      </c>
      <c r="K23" s="30">
        <f t="shared" si="3"/>
        <v>-2495.74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-188531.94</v>
      </c>
      <c r="C27" s="30">
        <f t="shared" si="6"/>
        <v>-36541.7</v>
      </c>
      <c r="D27" s="30">
        <f t="shared" si="6"/>
        <v>-98510.19</v>
      </c>
      <c r="E27" s="30">
        <f t="shared" si="6"/>
        <v>-150571.38</v>
      </c>
      <c r="F27" s="30">
        <f t="shared" si="6"/>
        <v>-31530.4</v>
      </c>
      <c r="G27" s="30">
        <f t="shared" si="6"/>
        <v>-206474.42</v>
      </c>
      <c r="H27" s="30">
        <f t="shared" si="6"/>
        <v>-56033.11</v>
      </c>
      <c r="I27" s="30">
        <f t="shared" si="6"/>
        <v>-97584.13</v>
      </c>
      <c r="J27" s="30">
        <f t="shared" si="6"/>
        <v>-29294.979999999996</v>
      </c>
      <c r="K27" s="30">
        <f aca="true" t="shared" si="7" ref="K27:K35">SUM(B27:J27)</f>
        <v>-895072.25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-188531.94</v>
      </c>
      <c r="C28" s="30">
        <f t="shared" si="8"/>
        <v>-36541.7</v>
      </c>
      <c r="D28" s="30">
        <f t="shared" si="8"/>
        <v>-80013.59</v>
      </c>
      <c r="E28" s="30">
        <f t="shared" si="8"/>
        <v>-150571.38</v>
      </c>
      <c r="F28" s="30">
        <f t="shared" si="8"/>
        <v>-31530.4</v>
      </c>
      <c r="G28" s="30">
        <f t="shared" si="8"/>
        <v>-206474.42</v>
      </c>
      <c r="H28" s="30">
        <f t="shared" si="8"/>
        <v>-56033.11</v>
      </c>
      <c r="I28" s="30">
        <f t="shared" si="8"/>
        <v>-97584.13</v>
      </c>
      <c r="J28" s="30">
        <f t="shared" si="8"/>
        <v>-23940.309999999998</v>
      </c>
      <c r="K28" s="30">
        <f t="shared" si="7"/>
        <v>-871220.98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-39252.4</v>
      </c>
      <c r="C29" s="30">
        <f aca="true" t="shared" si="9" ref="C29:J29">-ROUND((C9)*$E$3,2)</f>
        <v>-34496</v>
      </c>
      <c r="D29" s="30">
        <f t="shared" si="9"/>
        <v>-41465.6</v>
      </c>
      <c r="E29" s="30">
        <f t="shared" si="9"/>
        <v>-23016.4</v>
      </c>
      <c r="F29" s="30">
        <f t="shared" si="9"/>
        <v>-31530.4</v>
      </c>
      <c r="G29" s="30">
        <f t="shared" si="9"/>
        <v>-20341.2</v>
      </c>
      <c r="H29" s="30">
        <f t="shared" si="9"/>
        <v>-18361.2</v>
      </c>
      <c r="I29" s="30">
        <f t="shared" si="9"/>
        <v>-38794.8</v>
      </c>
      <c r="J29" s="30">
        <f t="shared" si="9"/>
        <v>-5803.6</v>
      </c>
      <c r="K29" s="30">
        <f t="shared" si="7"/>
        <v>-253061.6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-937.2</v>
      </c>
      <c r="C31" s="30">
        <v>-154</v>
      </c>
      <c r="D31" s="30">
        <v>-338.8</v>
      </c>
      <c r="E31" s="30">
        <v>-338.8</v>
      </c>
      <c r="F31" s="26">
        <v>0</v>
      </c>
      <c r="G31" s="30">
        <v>-338.8</v>
      </c>
      <c r="H31" s="30">
        <v>-41.36</v>
      </c>
      <c r="I31" s="30">
        <v>-64.58</v>
      </c>
      <c r="J31" s="30">
        <v>-19.91</v>
      </c>
      <c r="K31" s="30">
        <f t="shared" si="7"/>
        <v>-2233.45</v>
      </c>
      <c r="L31"/>
      <c r="M31"/>
      <c r="N31"/>
    </row>
    <row r="32" spans="1:14" ht="16.5" customHeight="1">
      <c r="A32" s="25" t="s">
        <v>21</v>
      </c>
      <c r="B32" s="30">
        <v>-148342.34</v>
      </c>
      <c r="C32" s="30">
        <v>-1891.7</v>
      </c>
      <c r="D32" s="30">
        <v>-38209.19</v>
      </c>
      <c r="E32" s="30">
        <v>-127216.18</v>
      </c>
      <c r="F32" s="26">
        <v>0</v>
      </c>
      <c r="G32" s="30">
        <v>-185794.42</v>
      </c>
      <c r="H32" s="30">
        <v>-37630.55</v>
      </c>
      <c r="I32" s="30">
        <v>-58724.75</v>
      </c>
      <c r="J32" s="30">
        <v>-18116.8</v>
      </c>
      <c r="K32" s="30">
        <f t="shared" si="7"/>
        <v>-615925.9300000002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1050874.54</v>
      </c>
      <c r="C47" s="27">
        <f aca="true" t="shared" si="11" ref="C47:J47">IF(C17+C27+C48&lt;0,0,C17+C27+C48)</f>
        <v>1117706.18</v>
      </c>
      <c r="D47" s="27">
        <f t="shared" si="11"/>
        <v>1284896.58</v>
      </c>
      <c r="E47" s="27">
        <f t="shared" si="11"/>
        <v>667180.72</v>
      </c>
      <c r="F47" s="27">
        <f t="shared" si="11"/>
        <v>792756.6099999999</v>
      </c>
      <c r="G47" s="27">
        <f t="shared" si="11"/>
        <v>762195.32</v>
      </c>
      <c r="H47" s="27">
        <f t="shared" si="11"/>
        <v>796048</v>
      </c>
      <c r="I47" s="27">
        <f t="shared" si="11"/>
        <v>1080596.6799999997</v>
      </c>
      <c r="J47" s="27">
        <f t="shared" si="11"/>
        <v>401431.27999999997</v>
      </c>
      <c r="K47" s="20">
        <f>SUM(B47:J47)</f>
        <v>7953685.909999999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1050874.55</v>
      </c>
      <c r="C53" s="10">
        <f t="shared" si="13"/>
        <v>1117706.19</v>
      </c>
      <c r="D53" s="10">
        <f t="shared" si="13"/>
        <v>1284896.57</v>
      </c>
      <c r="E53" s="10">
        <f t="shared" si="13"/>
        <v>667180.72</v>
      </c>
      <c r="F53" s="10">
        <f t="shared" si="13"/>
        <v>792756.61</v>
      </c>
      <c r="G53" s="10">
        <f t="shared" si="13"/>
        <v>762195.32</v>
      </c>
      <c r="H53" s="10">
        <f t="shared" si="13"/>
        <v>796048</v>
      </c>
      <c r="I53" s="10">
        <f>SUM(I54:I66)</f>
        <v>1080596.67</v>
      </c>
      <c r="J53" s="10">
        <f t="shared" si="13"/>
        <v>401431.28</v>
      </c>
      <c r="K53" s="5">
        <f>SUM(K54:K66)</f>
        <v>7953685.910000001</v>
      </c>
      <c r="L53" s="9"/>
    </row>
    <row r="54" spans="1:11" ht="16.5" customHeight="1">
      <c r="A54" s="7" t="s">
        <v>60</v>
      </c>
      <c r="B54" s="8">
        <v>919515.23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919515.23</v>
      </c>
    </row>
    <row r="55" spans="1:11" ht="16.5" customHeight="1">
      <c r="A55" s="7" t="s">
        <v>61</v>
      </c>
      <c r="B55" s="8">
        <v>131359.32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131359.32</v>
      </c>
    </row>
    <row r="56" spans="1:11" ht="16.5" customHeight="1">
      <c r="A56" s="7" t="s">
        <v>4</v>
      </c>
      <c r="B56" s="6">
        <v>0</v>
      </c>
      <c r="C56" s="8">
        <v>1117706.19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1117706.19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1284896.57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1284896.57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667180.72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667180.72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792756.61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792756.61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762195.32</v>
      </c>
      <c r="H60" s="6">
        <v>0</v>
      </c>
      <c r="I60" s="6">
        <v>0</v>
      </c>
      <c r="J60" s="6">
        <v>0</v>
      </c>
      <c r="K60" s="5">
        <f t="shared" si="14"/>
        <v>762195.32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796048</v>
      </c>
      <c r="I61" s="6">
        <v>0</v>
      </c>
      <c r="J61" s="6">
        <v>0</v>
      </c>
      <c r="K61" s="5">
        <f t="shared" si="14"/>
        <v>796048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412463.75</v>
      </c>
      <c r="J63" s="6">
        <v>0</v>
      </c>
      <c r="K63" s="5">
        <f t="shared" si="14"/>
        <v>412463.75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668132.92</v>
      </c>
      <c r="J64" s="6">
        <v>0</v>
      </c>
      <c r="K64" s="5">
        <f t="shared" si="14"/>
        <v>668132.92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401431.28</v>
      </c>
      <c r="K65" s="5">
        <f t="shared" si="14"/>
        <v>401431.28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2021-04-05T17:27:04Z</dcterms:modified>
  <cp:category/>
  <cp:version/>
  <cp:contentType/>
  <cp:contentStatus/>
</cp:coreProperties>
</file>