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<sst xmlns="http://schemas.openxmlformats.org/spreadsheetml/2006/main" count="74" uniqueCount="73">
  <si>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</si>
  <si>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</si>
  <si>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</si>
  <si>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</si>
  <si>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</si>
  <si>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</si>
  <si>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</si>
  <si>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</si>
  <si>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</si>
  <si>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</si>
  <si>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</si>
  <si>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</si>
  <si>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</si>
  <si>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</si>
  <si>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</si>
  <si>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</si>
  <si>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</si>
  <si>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</si>
  <si>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</si>
  <si>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</si>
  <si>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</si>
  <si>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</si>
  <si>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</si>
  <si>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</si>
  <si>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</si>
  <si>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</si>
  <si>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</si>
  <si>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</si>
  <si>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</si>
  <si>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</si>
  <si>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</si>
  <si>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</si>
  <si>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</si>
  <si>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</si>
  <si>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</si>
  <si>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</si>
  <si>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</si>
  <si>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</si>
  <si>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</si>
  <si>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</si>
  <si>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</si>
  <si>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</si>
  <si>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</si>
  <si>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</si>
  <si>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</si>
  <si>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</si>
  <si>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</si>
  <si>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</si>
  <si>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</si>
  <si>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</si>
  <si>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</si>
  <si>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</si>
  <si>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</si>
  <si>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</si>
  <si>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</si>
  <si>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</si>
  <si>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</si>
  <si>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</si>
  <si>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</si>
  <si>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</si>
  <si>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</si>
  <si>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</si>
  <si>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</si>
  <si>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</si>
  <si>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</si>
  <si>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</si>
  <si>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</si>
  <si>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</si>
  <si>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</si>
  <si>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</si>
  <si>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</si>
  <si>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</si>
  <si>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26/03/21 - VENCIMENTO 05/04/21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</si>
</sst>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150024</v>
      </c>
      <c r="C7" s="47">
        <f t="shared" si="0"/>
        <v>120207</v>
      </c>
      <c r="D7" s="47">
        <f t="shared" si="0"/>
        <v>172330</v>
      </c>
      <c r="E7" s="47">
        <f t="shared" si="0"/>
        <v>84057</v>
      </c>
      <c r="F7" s="47">
        <f t="shared" si="0"/>
        <v>107070</v>
      </c>
      <c r="G7" s="47">
        <f t="shared" si="0"/>
        <v>124992</v>
      </c>
      <c r="H7" s="47">
        <f t="shared" si="0"/>
        <v>142697</v>
      </c>
      <c r="I7" s="47">
        <f t="shared" si="0"/>
        <v>172501</v>
      </c>
      <c r="J7" s="47">
        <f t="shared" si="0"/>
        <v>49233</v>
      </c>
      <c r="K7" s="47">
        <f t="shared" si="0"/>
        <v>1123111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9465</v>
      </c>
      <c r="C8" s="45">
        <f t="shared" si="1"/>
        <v>8021</v>
      </c>
      <c r="D8" s="45">
        <f t="shared" si="1"/>
        <v>10025</v>
      </c>
      <c r="E8" s="45">
        <f t="shared" si="1"/>
        <v>5387</v>
      </c>
      <c r="F8" s="45">
        <f t="shared" si="1"/>
        <v>7444</v>
      </c>
      <c r="G8" s="45">
        <f t="shared" si="1"/>
        <v>4695</v>
      </c>
      <c r="H8" s="45">
        <f t="shared" si="1"/>
        <v>4233</v>
      </c>
      <c r="I8" s="45">
        <f t="shared" si="1"/>
        <v>9179</v>
      </c>
      <c r="J8" s="45">
        <f t="shared" si="1"/>
        <v>1433</v>
      </c>
      <c r="K8" s="38">
        <f>SUM(B8:J8)</f>
        <v>59882</v>
      </c>
      <c r="L8"/>
      <c r="M8"/>
      <c r="N8"/>
    </row>
    <row r="9" spans="1:14" ht="16.5" customHeight="1">
      <c r="A9" s="22" t="s">
        <v>35</v>
      </c>
      <c r="B9" s="45">
        <v>9451</v>
      </c>
      <c r="C9" s="45">
        <v>8019</v>
      </c>
      <c r="D9" s="45">
        <v>10023</v>
      </c>
      <c r="E9" s="45">
        <v>5381</v>
      </c>
      <c r="F9" s="45">
        <v>7441</v>
      </c>
      <c r="G9" s="45">
        <v>4692</v>
      </c>
      <c r="H9" s="45">
        <v>4233</v>
      </c>
      <c r="I9" s="45">
        <v>9170</v>
      </c>
      <c r="J9" s="45">
        <v>1433</v>
      </c>
      <c r="K9" s="38">
        <f>SUM(B9:J9)</f>
        <v>59843</v>
      </c>
      <c r="L9"/>
      <c r="M9"/>
      <c r="N9"/>
    </row>
    <row r="10" spans="1:14" ht="16.5" customHeight="1">
      <c r="A10" s="22" t="s">
        <v>34</v>
      </c>
      <c r="B10" s="45">
        <v>14</v>
      </c>
      <c r="C10" s="45">
        <v>2</v>
      </c>
      <c r="D10" s="45">
        <v>2</v>
      </c>
      <c r="E10" s="45">
        <v>6</v>
      </c>
      <c r="F10" s="45">
        <v>3</v>
      </c>
      <c r="G10" s="45">
        <v>3</v>
      </c>
      <c r="H10" s="45">
        <v>0</v>
      </c>
      <c r="I10" s="45">
        <v>9</v>
      </c>
      <c r="J10" s="45">
        <v>0</v>
      </c>
      <c r="K10" s="38">
        <f>SUM(B10:J10)</f>
        <v>39</v>
      </c>
      <c r="L10"/>
      <c r="M10"/>
      <c r="N10"/>
    </row>
    <row r="11" spans="1:14" ht="16.5" customHeight="1">
      <c r="A11" s="44" t="s">
        <v>33</v>
      </c>
      <c r="B11" s="43">
        <v>140559</v>
      </c>
      <c r="C11" s="43">
        <v>112186</v>
      </c>
      <c r="D11" s="43">
        <v>162305</v>
      </c>
      <c r="E11" s="43">
        <v>78670</v>
      </c>
      <c r="F11" s="43">
        <v>99626</v>
      </c>
      <c r="G11" s="43">
        <v>120297</v>
      </c>
      <c r="H11" s="43">
        <v>138464</v>
      </c>
      <c r="I11" s="43">
        <v>163322</v>
      </c>
      <c r="J11" s="43">
        <v>47800</v>
      </c>
      <c r="K11" s="38">
        <f>SUM(B11:J11)</f>
        <v>1063229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2.41768690813833</v>
      </c>
      <c r="C15" s="39">
        <v>2.570495643983009</v>
      </c>
      <c r="D15" s="39">
        <v>1.948032788459755</v>
      </c>
      <c r="E15" s="39">
        <v>2.704739913588658</v>
      </c>
      <c r="F15" s="39">
        <v>2.026804401693092</v>
      </c>
      <c r="G15" s="39">
        <v>1.95717209418388</v>
      </c>
      <c r="H15" s="39">
        <v>1.958538512540067</v>
      </c>
      <c r="I15" s="39">
        <v>2.161395375188789</v>
      </c>
      <c r="J15" s="39">
        <v>2.523925109388894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1249289.8299999998</v>
      </c>
      <c r="C17" s="36">
        <f aca="true" t="shared" si="2" ref="C17:J17">C18+C19+C20+C21+C22+C23+C24</f>
        <v>1162878.24</v>
      </c>
      <c r="D17" s="36">
        <f t="shared" si="2"/>
        <v>1389645.2700000003</v>
      </c>
      <c r="E17" s="36">
        <f t="shared" si="2"/>
        <v>829373.0299999999</v>
      </c>
      <c r="F17" s="36">
        <f t="shared" si="2"/>
        <v>831979.86</v>
      </c>
      <c r="G17" s="36">
        <f t="shared" si="2"/>
        <v>947652.9699999999</v>
      </c>
      <c r="H17" s="36">
        <f t="shared" si="2"/>
        <v>861783.5299999999</v>
      </c>
      <c r="I17" s="36">
        <f t="shared" si="2"/>
        <v>1183747.9300000002</v>
      </c>
      <c r="J17" s="36">
        <f t="shared" si="2"/>
        <v>432888.24</v>
      </c>
      <c r="K17" s="36">
        <f aca="true" t="shared" si="3" ref="K17:K24">SUM(B17:J17)</f>
        <v>8889238.9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503570.56</v>
      </c>
      <c r="C18" s="30">
        <f t="shared" si="4"/>
        <v>442914.71</v>
      </c>
      <c r="D18" s="30">
        <f t="shared" si="4"/>
        <v>703364.9</v>
      </c>
      <c r="E18" s="30">
        <f t="shared" si="4"/>
        <v>298688.14</v>
      </c>
      <c r="F18" s="30">
        <f t="shared" si="4"/>
        <v>402347.65</v>
      </c>
      <c r="G18" s="30">
        <f t="shared" si="4"/>
        <v>474907.1</v>
      </c>
      <c r="H18" s="30">
        <f t="shared" si="4"/>
        <v>432186.4</v>
      </c>
      <c r="I18" s="30">
        <f t="shared" si="4"/>
        <v>527387.31</v>
      </c>
      <c r="J18" s="30">
        <f t="shared" si="4"/>
        <v>170538.19</v>
      </c>
      <c r="K18" s="30">
        <f t="shared" si="3"/>
        <v>3955904.96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713905.39</v>
      </c>
      <c r="C19" s="30">
        <f t="shared" si="5"/>
        <v>695595.62</v>
      </c>
      <c r="D19" s="30">
        <f t="shared" si="5"/>
        <v>666812.99</v>
      </c>
      <c r="E19" s="30">
        <f t="shared" si="5"/>
        <v>509185.59</v>
      </c>
      <c r="F19" s="30">
        <f t="shared" si="5"/>
        <v>413132.34</v>
      </c>
      <c r="G19" s="30">
        <f t="shared" si="5"/>
        <v>454567.82</v>
      </c>
      <c r="H19" s="30">
        <f t="shared" si="5"/>
        <v>414267.31</v>
      </c>
      <c r="I19" s="30">
        <f t="shared" si="5"/>
        <v>612505.18</v>
      </c>
      <c r="J19" s="30">
        <f t="shared" si="5"/>
        <v>259887.43</v>
      </c>
      <c r="K19" s="30">
        <f t="shared" si="3"/>
        <v>4739859.669999999</v>
      </c>
      <c r="L19"/>
      <c r="M19"/>
      <c r="N19"/>
    </row>
    <row r="20" spans="1:14" ht="16.5" customHeight="1">
      <c r="A20" s="18" t="s">
        <v>28</v>
      </c>
      <c r="B20" s="30">
        <v>30472.65</v>
      </c>
      <c r="C20" s="30">
        <v>21685.45</v>
      </c>
      <c r="D20" s="30">
        <v>20256.85</v>
      </c>
      <c r="E20" s="30">
        <v>20158.07</v>
      </c>
      <c r="F20" s="30">
        <v>19950.52</v>
      </c>
      <c r="G20" s="30">
        <v>18042.2</v>
      </c>
      <c r="H20" s="30">
        <v>22391.72</v>
      </c>
      <c r="I20" s="30">
        <v>41172.98</v>
      </c>
      <c r="J20" s="30">
        <v>10667.61</v>
      </c>
      <c r="K20" s="30">
        <f t="shared" si="3"/>
        <v>204798.05000000005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-232.78</v>
      </c>
      <c r="E23" s="30">
        <v>0</v>
      </c>
      <c r="F23" s="30">
        <v>-1702.2</v>
      </c>
      <c r="G23" s="30">
        <v>-1205.38</v>
      </c>
      <c r="H23" s="30">
        <v>0</v>
      </c>
      <c r="I23" s="30">
        <v>0</v>
      </c>
      <c r="J23" s="30">
        <v>0</v>
      </c>
      <c r="K23" s="30">
        <f t="shared" si="3"/>
        <v>-3140.36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-87600.84</v>
      </c>
      <c r="C27" s="30">
        <f t="shared" si="6"/>
        <v>-37633.75</v>
      </c>
      <c r="D27" s="30">
        <f t="shared" si="6"/>
        <v>-74645.9</v>
      </c>
      <c r="E27" s="30">
        <f t="shared" si="6"/>
        <v>-70023.6</v>
      </c>
      <c r="F27" s="30">
        <f t="shared" si="6"/>
        <v>-32740.4</v>
      </c>
      <c r="G27" s="30">
        <f t="shared" si="6"/>
        <v>-74065.88</v>
      </c>
      <c r="H27" s="30">
        <f t="shared" si="6"/>
        <v>-31330.61</v>
      </c>
      <c r="I27" s="30">
        <f t="shared" si="6"/>
        <v>-60175.58</v>
      </c>
      <c r="J27" s="30">
        <f t="shared" si="6"/>
        <v>-17776.75</v>
      </c>
      <c r="K27" s="30">
        <f aca="true" t="shared" si="7" ref="K27:K35">SUM(B27:J27)</f>
        <v>-485993.31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-87600.84</v>
      </c>
      <c r="C28" s="30">
        <f t="shared" si="8"/>
        <v>-37633.75</v>
      </c>
      <c r="D28" s="30">
        <f t="shared" si="8"/>
        <v>-56149.3</v>
      </c>
      <c r="E28" s="30">
        <f t="shared" si="8"/>
        <v>-70023.6</v>
      </c>
      <c r="F28" s="30">
        <f t="shared" si="8"/>
        <v>-32740.4</v>
      </c>
      <c r="G28" s="30">
        <f t="shared" si="8"/>
        <v>-74065.88</v>
      </c>
      <c r="H28" s="30">
        <f t="shared" si="8"/>
        <v>-31330.61</v>
      </c>
      <c r="I28" s="30">
        <f t="shared" si="8"/>
        <v>-60175.58</v>
      </c>
      <c r="J28" s="30">
        <f t="shared" si="8"/>
        <v>-12422.08</v>
      </c>
      <c r="K28" s="30">
        <f t="shared" si="7"/>
        <v>-462142.04000000004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-41584.4</v>
      </c>
      <c r="C29" s="30">
        <f aca="true" t="shared" si="9" ref="C29:J29">-ROUND((C9)*$E$3,2)</f>
        <v>-35283.6</v>
      </c>
      <c r="D29" s="30">
        <f t="shared" si="9"/>
        <v>-44101.2</v>
      </c>
      <c r="E29" s="30">
        <f t="shared" si="9"/>
        <v>-23676.4</v>
      </c>
      <c r="F29" s="30">
        <f t="shared" si="9"/>
        <v>-32740.4</v>
      </c>
      <c r="G29" s="30">
        <f t="shared" si="9"/>
        <v>-20644.8</v>
      </c>
      <c r="H29" s="30">
        <f t="shared" si="9"/>
        <v>-18625.2</v>
      </c>
      <c r="I29" s="30">
        <f t="shared" si="9"/>
        <v>-40348</v>
      </c>
      <c r="J29" s="30">
        <f t="shared" si="9"/>
        <v>-6305.2</v>
      </c>
      <c r="K29" s="30">
        <f t="shared" si="7"/>
        <v>-263309.2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-453.2</v>
      </c>
      <c r="C31" s="30">
        <v>-154</v>
      </c>
      <c r="D31" s="30">
        <v>-30.8</v>
      </c>
      <c r="E31" s="30">
        <v>-61.6</v>
      </c>
      <c r="F31" s="26">
        <v>0</v>
      </c>
      <c r="G31" s="30">
        <v>-154</v>
      </c>
      <c r="H31" s="30">
        <v>-33.09</v>
      </c>
      <c r="I31" s="30">
        <v>-51.66</v>
      </c>
      <c r="J31" s="30">
        <v>-15.93</v>
      </c>
      <c r="K31" s="30">
        <f t="shared" si="7"/>
        <v>-954.28</v>
      </c>
      <c r="L31"/>
      <c r="M31"/>
      <c r="N31"/>
    </row>
    <row r="32" spans="1:14" ht="16.5" customHeight="1">
      <c r="A32" s="25" t="s">
        <v>21</v>
      </c>
      <c r="B32" s="30">
        <v>-45563.24</v>
      </c>
      <c r="C32" s="30">
        <v>-2196.15</v>
      </c>
      <c r="D32" s="30">
        <v>-12017.3</v>
      </c>
      <c r="E32" s="30">
        <v>-46285.6</v>
      </c>
      <c r="F32" s="26">
        <v>0</v>
      </c>
      <c r="G32" s="30">
        <v>-53267.08</v>
      </c>
      <c r="H32" s="30">
        <v>-12672.32</v>
      </c>
      <c r="I32" s="30">
        <v>-19775.92</v>
      </c>
      <c r="J32" s="30">
        <v>-6100.95</v>
      </c>
      <c r="K32" s="30">
        <f t="shared" si="7"/>
        <v>-197878.56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1161688.9899999998</v>
      </c>
      <c r="C47" s="27">
        <f aca="true" t="shared" si="11" ref="C47:J47">IF(C17+C27+C48&lt;0,0,C17+C27+C48)</f>
        <v>1125244.49</v>
      </c>
      <c r="D47" s="27">
        <f t="shared" si="11"/>
        <v>1314999.3700000003</v>
      </c>
      <c r="E47" s="27">
        <f t="shared" si="11"/>
        <v>759349.4299999999</v>
      </c>
      <c r="F47" s="27">
        <f t="shared" si="11"/>
        <v>799239.46</v>
      </c>
      <c r="G47" s="27">
        <f t="shared" si="11"/>
        <v>873587.0899999999</v>
      </c>
      <c r="H47" s="27">
        <f t="shared" si="11"/>
        <v>830452.9199999999</v>
      </c>
      <c r="I47" s="27">
        <f t="shared" si="11"/>
        <v>1123572.35</v>
      </c>
      <c r="J47" s="27">
        <f t="shared" si="11"/>
        <v>415111.49</v>
      </c>
      <c r="K47" s="20">
        <f>SUM(B47:J47)</f>
        <v>8403245.59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1161688.99</v>
      </c>
      <c r="C53" s="10">
        <f t="shared" si="13"/>
        <v>1125244.5</v>
      </c>
      <c r="D53" s="10">
        <f t="shared" si="13"/>
        <v>1314999.36</v>
      </c>
      <c r="E53" s="10">
        <f t="shared" si="13"/>
        <v>759349.45</v>
      </c>
      <c r="F53" s="10">
        <f t="shared" si="13"/>
        <v>799239.45</v>
      </c>
      <c r="G53" s="10">
        <f t="shared" si="13"/>
        <v>873587.1</v>
      </c>
      <c r="H53" s="10">
        <f t="shared" si="13"/>
        <v>830452.92</v>
      </c>
      <c r="I53" s="10">
        <f>SUM(I54:I66)</f>
        <v>1123572.35</v>
      </c>
      <c r="J53" s="10">
        <f t="shared" si="13"/>
        <v>415111.49</v>
      </c>
      <c r="K53" s="5">
        <f>SUM(K54:K66)</f>
        <v>8403245.61</v>
      </c>
      <c r="L53" s="9"/>
    </row>
    <row r="54" spans="1:11" ht="16.5" customHeight="1">
      <c r="A54" s="7" t="s">
        <v>60</v>
      </c>
      <c r="B54" s="8">
        <v>1002305.26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1002305.26</v>
      </c>
    </row>
    <row r="55" spans="1:11" ht="16.5" customHeight="1">
      <c r="A55" s="7" t="s">
        <v>61</v>
      </c>
      <c r="B55" s="8">
        <v>159383.73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159383.73</v>
      </c>
    </row>
    <row r="56" spans="1:11" ht="16.5" customHeight="1">
      <c r="A56" s="7" t="s">
        <v>4</v>
      </c>
      <c r="B56" s="6">
        <v>0</v>
      </c>
      <c r="C56" s="8">
        <v>1125244.5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1125244.5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1314999.36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1314999.36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759349.45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759349.45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799239.45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799239.45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873587.1</v>
      </c>
      <c r="H60" s="6">
        <v>0</v>
      </c>
      <c r="I60" s="6">
        <v>0</v>
      </c>
      <c r="J60" s="6">
        <v>0</v>
      </c>
      <c r="K60" s="5">
        <f t="shared" si="14"/>
        <v>873587.1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830452.92</v>
      </c>
      <c r="I61" s="6">
        <v>0</v>
      </c>
      <c r="J61" s="6">
        <v>0</v>
      </c>
      <c r="K61" s="5">
        <f t="shared" si="14"/>
        <v>830452.92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399205.26</v>
      </c>
      <c r="J63" s="6">
        <v>0</v>
      </c>
      <c r="K63" s="5">
        <f t="shared" si="14"/>
        <v>399205.26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724367.09</v>
      </c>
      <c r="J64" s="6">
        <v>0</v>
      </c>
      <c r="K64" s="5">
        <f t="shared" si="14"/>
        <v>724367.09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415111.49</v>
      </c>
      <c r="K65" s="5">
        <f t="shared" si="14"/>
        <v>415111.49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2021-04-01T22:32:19Z</dcterms:modified>
  <cp:category/>
  <cp:version/>
  <cp:contentType/>
  <cp:contentStatus/>
</cp:coreProperties>
</file>