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<sst xmlns="http://schemas.openxmlformats.org/spreadsheetml/2006/main" count="75" uniqueCount="74">
  <si>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</si>
  <si>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</si>
  <si>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</si>
  <si>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</si>
  <si>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</si>
  <si>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</si>
  <si>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</si>
  <si>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</si>
  <si>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</si>
  <si>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</si>
  <si>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</si>
  <si>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</si>
  <si>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</si>
  <si>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</si>
  <si>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</si>
  <si>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</si>
  <si>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</si>
  <si>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</si>
  <si>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</si>
  <si>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</si>
  <si>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</si>
  <si>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</si>
  <si>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</si>
  <si>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</si>
  <si>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</si>
  <si>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</si>
  <si>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</si>
  <si>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</si>
  <si>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</si>
  <si>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</si>
  <si>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</si>
  <si>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</si>
  <si>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</si>
  <si>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</si>
  <si>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</si>
  <si>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</si>
  <si>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</si>
  <si>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</si>
  <si>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</si>
  <si>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</si>
  <si>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</si>
  <si>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</si>
  <si>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</si>
  <si>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</si>
  <si>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</si>
  <si>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</si>
  <si>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</si>
  <si>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</si>
  <si>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</si>
  <si>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</si>
  <si>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</si>
  <si>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</si>
  <si>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</si>
  <si>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</si>
  <si>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</si>
  <si>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</si>
  <si>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</si>
  <si>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</si>
  <si>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</si>
  <si>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</si>
  <si>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</si>
  <si>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</si>
  <si>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</si>
  <si>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</si>
  <si>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</si>
  <si>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</si>
  <si>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</si>
  <si>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</si>
  <si>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</si>
  <si>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</si>
  <si>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</si>
  <si>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24/03/21 - VENCIMENTO 31/03/21</t>
  </si>
  <si>
    <t>5.3. Revisão de Remuneração pelo Transporte Coletivo ¹</t>
  </si>
  <si>
    <t>¹ Rede da madrugada e Arla 32 de fev/21.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</si>
</sst>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172246</v>
      </c>
      <c r="C7" s="47">
        <f t="shared" si="0"/>
        <v>154154</v>
      </c>
      <c r="D7" s="47">
        <f t="shared" si="0"/>
        <v>205866</v>
      </c>
      <c r="E7" s="47">
        <f t="shared" si="0"/>
        <v>105482</v>
      </c>
      <c r="F7" s="47">
        <f t="shared" si="0"/>
        <v>129758</v>
      </c>
      <c r="G7" s="47">
        <f t="shared" si="0"/>
        <v>148922</v>
      </c>
      <c r="H7" s="47">
        <f t="shared" si="0"/>
        <v>154980</v>
      </c>
      <c r="I7" s="47">
        <f t="shared" si="0"/>
        <v>198169</v>
      </c>
      <c r="J7" s="47">
        <f t="shared" si="0"/>
        <v>62061</v>
      </c>
      <c r="K7" s="47">
        <f t="shared" si="0"/>
        <v>1331638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9677</v>
      </c>
      <c r="C8" s="45">
        <f t="shared" si="1"/>
        <v>9269</v>
      </c>
      <c r="D8" s="45">
        <f t="shared" si="1"/>
        <v>10274</v>
      </c>
      <c r="E8" s="45">
        <f t="shared" si="1"/>
        <v>5958</v>
      </c>
      <c r="F8" s="45">
        <f t="shared" si="1"/>
        <v>8016</v>
      </c>
      <c r="G8" s="45">
        <f t="shared" si="1"/>
        <v>4887</v>
      </c>
      <c r="H8" s="45">
        <f t="shared" si="1"/>
        <v>3967</v>
      </c>
      <c r="I8" s="45">
        <f t="shared" si="1"/>
        <v>9573</v>
      </c>
      <c r="J8" s="45">
        <f t="shared" si="1"/>
        <v>1641</v>
      </c>
      <c r="K8" s="38">
        <f>SUM(B8:J8)</f>
        <v>63262</v>
      </c>
      <c r="L8"/>
      <c r="M8"/>
      <c r="N8"/>
    </row>
    <row r="9" spans="1:14" ht="16.5" customHeight="1">
      <c r="A9" s="22" t="s">
        <v>34</v>
      </c>
      <c r="B9" s="45">
        <v>9672</v>
      </c>
      <c r="C9" s="45">
        <v>9269</v>
      </c>
      <c r="D9" s="45">
        <v>10271</v>
      </c>
      <c r="E9" s="45">
        <v>5945</v>
      </c>
      <c r="F9" s="45">
        <v>8012</v>
      </c>
      <c r="G9" s="45">
        <v>4884</v>
      </c>
      <c r="H9" s="45">
        <v>3967</v>
      </c>
      <c r="I9" s="45">
        <v>9557</v>
      </c>
      <c r="J9" s="45">
        <v>1641</v>
      </c>
      <c r="K9" s="38">
        <f>SUM(B9:J9)</f>
        <v>63218</v>
      </c>
      <c r="L9"/>
      <c r="M9"/>
      <c r="N9"/>
    </row>
    <row r="10" spans="1:14" ht="16.5" customHeight="1">
      <c r="A10" s="22" t="s">
        <v>33</v>
      </c>
      <c r="B10" s="45">
        <v>5</v>
      </c>
      <c r="C10" s="45">
        <v>0</v>
      </c>
      <c r="D10" s="45">
        <v>3</v>
      </c>
      <c r="E10" s="45">
        <v>13</v>
      </c>
      <c r="F10" s="45">
        <v>4</v>
      </c>
      <c r="G10" s="45">
        <v>3</v>
      </c>
      <c r="H10" s="45">
        <v>0</v>
      </c>
      <c r="I10" s="45">
        <v>16</v>
      </c>
      <c r="J10" s="45">
        <v>0</v>
      </c>
      <c r="K10" s="38">
        <f>SUM(B10:J10)</f>
        <v>44</v>
      </c>
      <c r="L10"/>
      <c r="M10"/>
      <c r="N10"/>
    </row>
    <row r="11" spans="1:14" ht="16.5" customHeight="1">
      <c r="A11" s="44" t="s">
        <v>32</v>
      </c>
      <c r="B11" s="43">
        <v>162569</v>
      </c>
      <c r="C11" s="43">
        <v>144885</v>
      </c>
      <c r="D11" s="43">
        <v>195592</v>
      </c>
      <c r="E11" s="43">
        <v>99524</v>
      </c>
      <c r="F11" s="43">
        <v>121742</v>
      </c>
      <c r="G11" s="43">
        <v>144035</v>
      </c>
      <c r="H11" s="43">
        <v>151013</v>
      </c>
      <c r="I11" s="43">
        <v>188596</v>
      </c>
      <c r="J11" s="43">
        <v>60420</v>
      </c>
      <c r="K11" s="38">
        <f>SUM(B11:J11)</f>
        <v>1268376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2.13672339495597</v>
      </c>
      <c r="C15" s="39">
        <v>2.059100843734712</v>
      </c>
      <c r="D15" s="39">
        <v>1.651852328402215</v>
      </c>
      <c r="E15" s="39">
        <v>2.213069071145652</v>
      </c>
      <c r="F15" s="39">
        <v>1.796151833436039</v>
      </c>
      <c r="G15" s="39">
        <v>1.687292038178443</v>
      </c>
      <c r="H15" s="39">
        <v>1.81296651209632</v>
      </c>
      <c r="I15" s="39">
        <v>1.913417157019663</v>
      </c>
      <c r="J15" s="39">
        <v>2.043089386922557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1267617.39</v>
      </c>
      <c r="C17" s="36">
        <f aca="true" t="shared" si="2" ref="C17:J17">C18+C19+C20+C21+C22+C23+C24</f>
        <v>1194424.91</v>
      </c>
      <c r="D17" s="36">
        <f t="shared" si="2"/>
        <v>1407373.09</v>
      </c>
      <c r="E17" s="36">
        <f t="shared" si="2"/>
        <v>850888.72</v>
      </c>
      <c r="F17" s="36">
        <f t="shared" si="2"/>
        <v>894319.3299999998</v>
      </c>
      <c r="G17" s="36">
        <f t="shared" si="2"/>
        <v>973499.25</v>
      </c>
      <c r="H17" s="36">
        <f t="shared" si="2"/>
        <v>865724.1</v>
      </c>
      <c r="I17" s="36">
        <f t="shared" si="2"/>
        <v>1203249.4999999998</v>
      </c>
      <c r="J17" s="36">
        <f t="shared" si="2"/>
        <v>441491.43</v>
      </c>
      <c r="K17" s="36">
        <f aca="true" t="shared" si="3" ref="K17:K24">SUM(B17:J17)</f>
        <v>9098587.719999999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578160.92</v>
      </c>
      <c r="C18" s="30">
        <f t="shared" si="4"/>
        <v>567995.83</v>
      </c>
      <c r="D18" s="30">
        <f t="shared" si="4"/>
        <v>840242.08</v>
      </c>
      <c r="E18" s="30">
        <f t="shared" si="4"/>
        <v>374819.74</v>
      </c>
      <c r="F18" s="30">
        <f t="shared" si="4"/>
        <v>487604.61</v>
      </c>
      <c r="G18" s="30">
        <f t="shared" si="4"/>
        <v>565829.14</v>
      </c>
      <c r="H18" s="30">
        <f t="shared" si="4"/>
        <v>469387.93</v>
      </c>
      <c r="I18" s="30">
        <f t="shared" si="4"/>
        <v>605862.08</v>
      </c>
      <c r="J18" s="30">
        <f t="shared" si="4"/>
        <v>214973.1</v>
      </c>
      <c r="K18" s="30">
        <f t="shared" si="3"/>
        <v>4704875.43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657209.04</v>
      </c>
      <c r="C19" s="30">
        <f t="shared" si="5"/>
        <v>601564.86</v>
      </c>
      <c r="D19" s="30">
        <f t="shared" si="5"/>
        <v>547713.76</v>
      </c>
      <c r="E19" s="30">
        <f t="shared" si="5"/>
        <v>454682.23</v>
      </c>
      <c r="F19" s="30">
        <f t="shared" si="5"/>
        <v>388207.3</v>
      </c>
      <c r="G19" s="30">
        <f t="shared" si="5"/>
        <v>388889.86</v>
      </c>
      <c r="H19" s="30">
        <f t="shared" si="5"/>
        <v>381596.67</v>
      </c>
      <c r="I19" s="30">
        <f t="shared" si="5"/>
        <v>553404.82</v>
      </c>
      <c r="J19" s="30">
        <f t="shared" si="5"/>
        <v>224236.16</v>
      </c>
      <c r="K19" s="30">
        <f t="shared" si="3"/>
        <v>4197504.699999999</v>
      </c>
      <c r="L19"/>
      <c r="M19"/>
      <c r="N19"/>
    </row>
    <row r="20" spans="1:14" ht="16.5" customHeight="1">
      <c r="A20" s="18" t="s">
        <v>27</v>
      </c>
      <c r="B20" s="30">
        <v>30906.2</v>
      </c>
      <c r="C20" s="30">
        <v>22181.76</v>
      </c>
      <c r="D20" s="30">
        <v>20323.11</v>
      </c>
      <c r="E20" s="30">
        <v>20045.52</v>
      </c>
      <c r="F20" s="30">
        <v>20255.87</v>
      </c>
      <c r="G20" s="30">
        <v>18315.66</v>
      </c>
      <c r="H20" s="30">
        <v>21801.4</v>
      </c>
      <c r="I20" s="30">
        <v>41300.14</v>
      </c>
      <c r="J20" s="30">
        <v>10487.16</v>
      </c>
      <c r="K20" s="30">
        <f t="shared" si="3"/>
        <v>205616.81999999998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-349.17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-1225.81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110647.09</v>
      </c>
      <c r="C27" s="30">
        <f t="shared" si="6"/>
        <v>49077.770000000004</v>
      </c>
      <c r="D27" s="30">
        <f t="shared" si="6"/>
        <v>125453.88999999998</v>
      </c>
      <c r="E27" s="30">
        <f t="shared" si="6"/>
        <v>194313.75</v>
      </c>
      <c r="F27" s="30">
        <f t="shared" si="6"/>
        <v>60229.94</v>
      </c>
      <c r="G27" s="30">
        <f t="shared" si="6"/>
        <v>17768.800000000003</v>
      </c>
      <c r="H27" s="30">
        <f t="shared" si="6"/>
        <v>42526.759999999995</v>
      </c>
      <c r="I27" s="30">
        <f t="shared" si="6"/>
        <v>17345.159999999996</v>
      </c>
      <c r="J27" s="30">
        <f t="shared" si="6"/>
        <v>23170.14</v>
      </c>
      <c r="K27" s="30">
        <f aca="true" t="shared" si="7" ref="K27:K35">SUM(B27:J27)</f>
        <v>640533.3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-85753.39000000001</v>
      </c>
      <c r="C28" s="30">
        <f t="shared" si="8"/>
        <v>-42669</v>
      </c>
      <c r="D28" s="30">
        <f t="shared" si="8"/>
        <v>-57478.130000000005</v>
      </c>
      <c r="E28" s="30">
        <f t="shared" si="8"/>
        <v>-70427.25</v>
      </c>
      <c r="F28" s="30">
        <f t="shared" si="8"/>
        <v>-35252.8</v>
      </c>
      <c r="G28" s="30">
        <f t="shared" si="8"/>
        <v>-72328.73999999999</v>
      </c>
      <c r="H28" s="30">
        <f t="shared" si="8"/>
        <v>-27443.25</v>
      </c>
      <c r="I28" s="30">
        <f t="shared" si="8"/>
        <v>-57638.4</v>
      </c>
      <c r="J28" s="30">
        <f t="shared" si="8"/>
        <v>-12029.22</v>
      </c>
      <c r="K28" s="30">
        <f t="shared" si="7"/>
        <v>-461020.18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-42556.8</v>
      </c>
      <c r="C29" s="30">
        <f aca="true" t="shared" si="9" ref="C29:J29">-ROUND((C9)*$E$3,2)</f>
        <v>-40783.6</v>
      </c>
      <c r="D29" s="30">
        <f t="shared" si="9"/>
        <v>-45192.4</v>
      </c>
      <c r="E29" s="30">
        <f t="shared" si="9"/>
        <v>-26158</v>
      </c>
      <c r="F29" s="30">
        <f t="shared" si="9"/>
        <v>-35252.8</v>
      </c>
      <c r="G29" s="30">
        <f t="shared" si="9"/>
        <v>-21489.6</v>
      </c>
      <c r="H29" s="30">
        <f t="shared" si="9"/>
        <v>-17454.8</v>
      </c>
      <c r="I29" s="30">
        <f t="shared" si="9"/>
        <v>-42050.8</v>
      </c>
      <c r="J29" s="30">
        <f t="shared" si="9"/>
        <v>-7220.4</v>
      </c>
      <c r="K29" s="30">
        <f t="shared" si="7"/>
        <v>-278159.2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-92.4</v>
      </c>
      <c r="C31" s="30">
        <v>-92.4</v>
      </c>
      <c r="D31" s="30">
        <v>-184.8</v>
      </c>
      <c r="E31" s="30">
        <v>-277.2</v>
      </c>
      <c r="F31" s="26">
        <v>0</v>
      </c>
      <c r="G31" s="30">
        <v>-92.4</v>
      </c>
      <c r="H31" s="30">
        <v>-16.54</v>
      </c>
      <c r="I31" s="30">
        <v>-25.84</v>
      </c>
      <c r="J31" s="30">
        <v>-7.96</v>
      </c>
      <c r="K31" s="30">
        <f t="shared" si="7"/>
        <v>-789.54</v>
      </c>
      <c r="L31"/>
      <c r="M31"/>
      <c r="N31"/>
    </row>
    <row r="32" spans="1:14" ht="16.5" customHeight="1">
      <c r="A32" s="25" t="s">
        <v>20</v>
      </c>
      <c r="B32" s="30">
        <v>-43104.19</v>
      </c>
      <c r="C32" s="30">
        <v>-1793</v>
      </c>
      <c r="D32" s="30">
        <v>-12100.93</v>
      </c>
      <c r="E32" s="30">
        <v>-43992.05</v>
      </c>
      <c r="F32" s="26">
        <v>0</v>
      </c>
      <c r="G32" s="30">
        <v>-50746.74</v>
      </c>
      <c r="H32" s="30">
        <v>-9971.91</v>
      </c>
      <c r="I32" s="30">
        <v>-15561.76</v>
      </c>
      <c r="J32" s="30">
        <v>-4800.86</v>
      </c>
      <c r="K32" s="30">
        <f t="shared" si="7"/>
        <v>-182071.44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196400.48</v>
      </c>
      <c r="C45" s="30">
        <v>91746.77</v>
      </c>
      <c r="D45" s="30">
        <v>201428.62</v>
      </c>
      <c r="E45" s="30">
        <v>264741</v>
      </c>
      <c r="F45" s="30">
        <v>95482.74</v>
      </c>
      <c r="G45" s="30">
        <v>90097.54</v>
      </c>
      <c r="H45" s="30">
        <v>69970.01</v>
      </c>
      <c r="I45" s="30">
        <v>74983.56</v>
      </c>
      <c r="J45" s="30">
        <v>40554.03</v>
      </c>
      <c r="K45" s="30">
        <f>SUM(B45:J45)</f>
        <v>1125404.75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1378264.48</v>
      </c>
      <c r="C47" s="27">
        <f aca="true" t="shared" si="11" ref="C47:J47">IF(C17+C27+C48&lt;0,0,C17+C27+C48)</f>
        <v>1243502.68</v>
      </c>
      <c r="D47" s="27">
        <f t="shared" si="11"/>
        <v>1532826.98</v>
      </c>
      <c r="E47" s="27">
        <f t="shared" si="11"/>
        <v>1045202.47</v>
      </c>
      <c r="F47" s="27">
        <f t="shared" si="11"/>
        <v>954549.2699999998</v>
      </c>
      <c r="G47" s="27">
        <f t="shared" si="11"/>
        <v>991268.05</v>
      </c>
      <c r="H47" s="27">
        <f t="shared" si="11"/>
        <v>908250.86</v>
      </c>
      <c r="I47" s="27">
        <f t="shared" si="11"/>
        <v>1220594.6599999997</v>
      </c>
      <c r="J47" s="27">
        <f t="shared" si="11"/>
        <v>464661.57</v>
      </c>
      <c r="K47" s="20">
        <f>SUM(B47:J47)</f>
        <v>9739121.02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1378264.49</v>
      </c>
      <c r="C53" s="10">
        <f t="shared" si="13"/>
        <v>1243502.68</v>
      </c>
      <c r="D53" s="10">
        <f t="shared" si="13"/>
        <v>1532826.97</v>
      </c>
      <c r="E53" s="10">
        <f t="shared" si="13"/>
        <v>1045202.47</v>
      </c>
      <c r="F53" s="10">
        <f t="shared" si="13"/>
        <v>954549.28</v>
      </c>
      <c r="G53" s="10">
        <f t="shared" si="13"/>
        <v>991268.05</v>
      </c>
      <c r="H53" s="10">
        <f t="shared" si="13"/>
        <v>908250.85</v>
      </c>
      <c r="I53" s="10">
        <f>SUM(I54:I66)</f>
        <v>1220594.67</v>
      </c>
      <c r="J53" s="10">
        <f t="shared" si="13"/>
        <v>464661.56</v>
      </c>
      <c r="K53" s="5">
        <f>SUM(K54:K66)</f>
        <v>9739121.02</v>
      </c>
      <c r="L53" s="9"/>
    </row>
    <row r="54" spans="1:11" ht="16.5" customHeight="1">
      <c r="A54" s="7" t="s">
        <v>59</v>
      </c>
      <c r="B54" s="8">
        <v>1213949.4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1213949.4</v>
      </c>
    </row>
    <row r="55" spans="1:11" ht="16.5" customHeight="1">
      <c r="A55" s="7" t="s">
        <v>60</v>
      </c>
      <c r="B55" s="8">
        <v>164315.09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164315.09</v>
      </c>
    </row>
    <row r="56" spans="1:11" ht="16.5" customHeight="1">
      <c r="A56" s="7" t="s">
        <v>4</v>
      </c>
      <c r="B56" s="6">
        <v>0</v>
      </c>
      <c r="C56" s="8">
        <v>1243502.68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1243502.68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1532826.97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1532826.97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1045202.47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1045202.47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954549.28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954549.28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991268.05</v>
      </c>
      <c r="H60" s="6">
        <v>0</v>
      </c>
      <c r="I60" s="6">
        <v>0</v>
      </c>
      <c r="J60" s="6">
        <v>0</v>
      </c>
      <c r="K60" s="5">
        <f t="shared" si="14"/>
        <v>991268.05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908250.85</v>
      </c>
      <c r="I61" s="6">
        <v>0</v>
      </c>
      <c r="J61" s="6">
        <v>0</v>
      </c>
      <c r="K61" s="5">
        <f t="shared" si="14"/>
        <v>908250.85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463428.2</v>
      </c>
      <c r="J63" s="6">
        <v>0</v>
      </c>
      <c r="K63" s="5">
        <f t="shared" si="14"/>
        <v>463428.2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757166.47</v>
      </c>
      <c r="J64" s="6">
        <v>0</v>
      </c>
      <c r="K64" s="5">
        <f t="shared" si="14"/>
        <v>757166.47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464661.56</v>
      </c>
      <c r="K65" s="5">
        <f t="shared" si="14"/>
        <v>464661.56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2021-03-30T19:09:36Z</dcterms:modified>
  <cp:category/>
  <cp:version/>
  <cp:contentType/>
  <cp:contentStatus/>
</cp:coreProperties>
</file>