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<sst xmlns="http://schemas.openxmlformats.org/spreadsheetml/2006/main" count="74" uniqueCount="73">
  <si>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</si>
  <si>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</si>
  <si>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</si>
  <si>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</si>
  <si>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</si>
  <si>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</si>
  <si>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</si>
  <si>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</si>
  <si>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</si>
  <si>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</si>
  <si>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</si>
  <si>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</si>
  <si>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</si>
  <si>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</si>
  <si>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</si>
  <si>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</si>
  <si>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</si>
  <si>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</si>
  <si>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</si>
  <si>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</si>
  <si>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</si>
  <si>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</si>
  <si>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</si>
  <si>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</si>
  <si>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</si>
  <si>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</si>
  <si>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</si>
  <si>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</si>
  <si>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</si>
  <si>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</si>
  <si>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</si>
  <si>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</si>
  <si>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</si>
  <si>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</si>
  <si>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</si>
  <si>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</si>
  <si>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</si>
  <si>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</si>
  <si>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</si>
  <si>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</si>
  <si>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</si>
  <si>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</si>
  <si>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</si>
  <si>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</si>
  <si>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</si>
  <si>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</si>
  <si>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</si>
  <si>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</si>
  <si>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</si>
  <si>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</si>
  <si>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</si>
  <si>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</si>
  <si>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</si>
  <si>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</si>
  <si>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</si>
  <si>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</si>
  <si>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</si>
  <si>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</si>
  <si>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</si>
  <si>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</si>
  <si>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</si>
  <si>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</si>
  <si>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</si>
  <si>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</si>
  <si>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</si>
  <si>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</si>
  <si>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</si>
  <si>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</si>
  <si>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</si>
  <si>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</si>
  <si>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</si>
  <si>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</si>
  <si>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23/03/21 - VENCIMENTO 30/03/21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</si>
</sst>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180792</v>
      </c>
      <c r="C7" s="47">
        <f t="shared" si="0"/>
        <v>156005</v>
      </c>
      <c r="D7" s="47">
        <f t="shared" si="0"/>
        <v>209041</v>
      </c>
      <c r="E7" s="47">
        <f t="shared" si="0"/>
        <v>106968</v>
      </c>
      <c r="F7" s="47">
        <f t="shared" si="0"/>
        <v>128913</v>
      </c>
      <c r="G7" s="47">
        <f t="shared" si="0"/>
        <v>147111</v>
      </c>
      <c r="H7" s="47">
        <f t="shared" si="0"/>
        <v>163792</v>
      </c>
      <c r="I7" s="47">
        <f t="shared" si="0"/>
        <v>205692</v>
      </c>
      <c r="J7" s="47">
        <f t="shared" si="0"/>
        <v>61561</v>
      </c>
      <c r="K7" s="47">
        <f t="shared" si="0"/>
        <v>1359875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10387</v>
      </c>
      <c r="C8" s="45">
        <f t="shared" si="1"/>
        <v>9626</v>
      </c>
      <c r="D8" s="45">
        <f t="shared" si="1"/>
        <v>10638</v>
      </c>
      <c r="E8" s="45">
        <f t="shared" si="1"/>
        <v>6256</v>
      </c>
      <c r="F8" s="45">
        <f t="shared" si="1"/>
        <v>8160</v>
      </c>
      <c r="G8" s="45">
        <f t="shared" si="1"/>
        <v>4853</v>
      </c>
      <c r="H8" s="45">
        <f t="shared" si="1"/>
        <v>4204</v>
      </c>
      <c r="I8" s="45">
        <f t="shared" si="1"/>
        <v>9993</v>
      </c>
      <c r="J8" s="45">
        <f t="shared" si="1"/>
        <v>1559</v>
      </c>
      <c r="K8" s="38">
        <f>SUM(B8:J8)</f>
        <v>65676</v>
      </c>
      <c r="L8"/>
      <c r="M8"/>
      <c r="N8"/>
    </row>
    <row r="9" spans="1:14" ht="16.5" customHeight="1">
      <c r="A9" s="22" t="s">
        <v>35</v>
      </c>
      <c r="B9" s="45">
        <v>10374</v>
      </c>
      <c r="C9" s="45">
        <v>9625</v>
      </c>
      <c r="D9" s="45">
        <v>10636</v>
      </c>
      <c r="E9" s="45">
        <v>6245</v>
      </c>
      <c r="F9" s="45">
        <v>8151</v>
      </c>
      <c r="G9" s="45">
        <v>4850</v>
      </c>
      <c r="H9" s="45">
        <v>4204</v>
      </c>
      <c r="I9" s="45">
        <v>9974</v>
      </c>
      <c r="J9" s="45">
        <v>1559</v>
      </c>
      <c r="K9" s="38">
        <f>SUM(B9:J9)</f>
        <v>65618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1</v>
      </c>
      <c r="D10" s="45">
        <v>2</v>
      </c>
      <c r="E10" s="45">
        <v>11</v>
      </c>
      <c r="F10" s="45">
        <v>9</v>
      </c>
      <c r="G10" s="45">
        <v>3</v>
      </c>
      <c r="H10" s="45">
        <v>0</v>
      </c>
      <c r="I10" s="45">
        <v>19</v>
      </c>
      <c r="J10" s="45">
        <v>0</v>
      </c>
      <c r="K10" s="38">
        <f>SUM(B10:J10)</f>
        <v>58</v>
      </c>
      <c r="L10"/>
      <c r="M10"/>
      <c r="N10"/>
    </row>
    <row r="11" spans="1:14" ht="16.5" customHeight="1">
      <c r="A11" s="44" t="s">
        <v>33</v>
      </c>
      <c r="B11" s="43">
        <v>170405</v>
      </c>
      <c r="C11" s="43">
        <v>146379</v>
      </c>
      <c r="D11" s="43">
        <v>198403</v>
      </c>
      <c r="E11" s="43">
        <v>100712</v>
      </c>
      <c r="F11" s="43">
        <v>120753</v>
      </c>
      <c r="G11" s="43">
        <v>142258</v>
      </c>
      <c r="H11" s="43">
        <v>159588</v>
      </c>
      <c r="I11" s="43">
        <v>195699</v>
      </c>
      <c r="J11" s="43">
        <v>60002</v>
      </c>
      <c r="K11" s="38">
        <f>SUM(B11:J11)</f>
        <v>1294199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2.039089284937456</v>
      </c>
      <c r="C15" s="39">
        <v>2.037865490365778</v>
      </c>
      <c r="D15" s="39">
        <v>1.627469080679828</v>
      </c>
      <c r="E15" s="39">
        <v>2.151512483003951</v>
      </c>
      <c r="F15" s="39">
        <v>1.805952163935183</v>
      </c>
      <c r="G15" s="39">
        <v>1.708645241375554</v>
      </c>
      <c r="H15" s="39">
        <v>1.730083975426346</v>
      </c>
      <c r="I15" s="39">
        <v>1.850565243621389</v>
      </c>
      <c r="J15" s="39">
        <v>2.048204341744105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1268586.99</v>
      </c>
      <c r="C17" s="36">
        <f aca="true" t="shared" si="2" ref="C17:J17">C18+C19+C20+C21+C22+C23+C24</f>
        <v>1196432.3299999998</v>
      </c>
      <c r="D17" s="36">
        <f t="shared" si="2"/>
        <v>1408068.94</v>
      </c>
      <c r="E17" s="36">
        <f t="shared" si="2"/>
        <v>838681.56</v>
      </c>
      <c r="F17" s="36">
        <f t="shared" si="2"/>
        <v>893301.5700000001</v>
      </c>
      <c r="G17" s="36">
        <f t="shared" si="2"/>
        <v>974057.95</v>
      </c>
      <c r="H17" s="36">
        <f t="shared" si="2"/>
        <v>873386.64</v>
      </c>
      <c r="I17" s="36">
        <f t="shared" si="2"/>
        <v>1207205.0399999998</v>
      </c>
      <c r="J17" s="36">
        <f t="shared" si="2"/>
        <v>439263.17</v>
      </c>
      <c r="K17" s="36">
        <f aca="true" t="shared" si="3" ref="K17:K24">SUM(B17:J17)</f>
        <v>9098984.19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606846.43</v>
      </c>
      <c r="C18" s="30">
        <f t="shared" si="4"/>
        <v>574816.02</v>
      </c>
      <c r="D18" s="30">
        <f t="shared" si="4"/>
        <v>853200.84</v>
      </c>
      <c r="E18" s="30">
        <f t="shared" si="4"/>
        <v>380100.09</v>
      </c>
      <c r="F18" s="30">
        <f t="shared" si="4"/>
        <v>484429.27</v>
      </c>
      <c r="G18" s="30">
        <f t="shared" si="4"/>
        <v>558948.24</v>
      </c>
      <c r="H18" s="30">
        <f t="shared" si="4"/>
        <v>496076.83</v>
      </c>
      <c r="I18" s="30">
        <f t="shared" si="4"/>
        <v>628862.15</v>
      </c>
      <c r="J18" s="30">
        <f t="shared" si="4"/>
        <v>213241.15</v>
      </c>
      <c r="K18" s="30">
        <f t="shared" si="3"/>
        <v>4796521.0200000005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630567.62</v>
      </c>
      <c r="C19" s="30">
        <f t="shared" si="5"/>
        <v>596581.71</v>
      </c>
      <c r="D19" s="30">
        <f t="shared" si="5"/>
        <v>535357.15</v>
      </c>
      <c r="E19" s="30">
        <f t="shared" si="5"/>
        <v>437690</v>
      </c>
      <c r="F19" s="30">
        <f t="shared" si="5"/>
        <v>390426.82</v>
      </c>
      <c r="G19" s="30">
        <f t="shared" si="5"/>
        <v>396096.01</v>
      </c>
      <c r="H19" s="30">
        <f t="shared" si="5"/>
        <v>362177.74</v>
      </c>
      <c r="I19" s="30">
        <f t="shared" si="5"/>
        <v>534888.29</v>
      </c>
      <c r="J19" s="30">
        <f t="shared" si="5"/>
        <v>223520.3</v>
      </c>
      <c r="K19" s="30">
        <f t="shared" si="3"/>
        <v>4107305.6399999997</v>
      </c>
      <c r="L19"/>
      <c r="M19"/>
      <c r="N19"/>
    </row>
    <row r="20" spans="1:14" ht="16.5" customHeight="1">
      <c r="A20" s="18" t="s">
        <v>28</v>
      </c>
      <c r="B20" s="30">
        <v>30150.01</v>
      </c>
      <c r="C20" s="30">
        <v>22352.14</v>
      </c>
      <c r="D20" s="30">
        <v>20533.2</v>
      </c>
      <c r="E20" s="30">
        <v>19892.42</v>
      </c>
      <c r="F20" s="30">
        <v>20193.93</v>
      </c>
      <c r="G20" s="30">
        <v>18439.53</v>
      </c>
      <c r="H20" s="30">
        <v>22193.97</v>
      </c>
      <c r="I20" s="30">
        <v>40772.14</v>
      </c>
      <c r="J20" s="30">
        <v>10706.71</v>
      </c>
      <c r="K20" s="30">
        <f t="shared" si="3"/>
        <v>205234.04999999996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-465.56</v>
      </c>
      <c r="E23" s="30">
        <v>-342.18</v>
      </c>
      <c r="F23" s="30">
        <v>0</v>
      </c>
      <c r="G23" s="30">
        <v>-767.06</v>
      </c>
      <c r="H23" s="30">
        <v>0</v>
      </c>
      <c r="I23" s="30">
        <v>0</v>
      </c>
      <c r="J23" s="30">
        <v>0</v>
      </c>
      <c r="K23" s="30">
        <f t="shared" si="3"/>
        <v>-1893.1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-134750.49</v>
      </c>
      <c r="C27" s="30">
        <f t="shared" si="6"/>
        <v>-43793.5</v>
      </c>
      <c r="D27" s="30">
        <f t="shared" si="6"/>
        <v>-86635.88</v>
      </c>
      <c r="E27" s="30">
        <f t="shared" si="6"/>
        <v>-104038.61</v>
      </c>
      <c r="F27" s="30">
        <f t="shared" si="6"/>
        <v>-35864.4</v>
      </c>
      <c r="G27" s="30">
        <f t="shared" si="6"/>
        <v>-134448.52</v>
      </c>
      <c r="H27" s="30">
        <f t="shared" si="6"/>
        <v>-38261.91</v>
      </c>
      <c r="I27" s="30">
        <f t="shared" si="6"/>
        <v>-74729.05</v>
      </c>
      <c r="J27" s="30">
        <f t="shared" si="6"/>
        <v>-21729.57</v>
      </c>
      <c r="K27" s="30">
        <f aca="true" t="shared" si="7" ref="K27:K35">SUM(B27:J27)</f>
        <v>-674251.93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-134750.49</v>
      </c>
      <c r="C28" s="30">
        <f t="shared" si="8"/>
        <v>-43793.5</v>
      </c>
      <c r="D28" s="30">
        <f t="shared" si="8"/>
        <v>-68139.28</v>
      </c>
      <c r="E28" s="30">
        <f t="shared" si="8"/>
        <v>-104038.61</v>
      </c>
      <c r="F28" s="30">
        <f t="shared" si="8"/>
        <v>-35864.4</v>
      </c>
      <c r="G28" s="30">
        <f t="shared" si="8"/>
        <v>-134448.52</v>
      </c>
      <c r="H28" s="30">
        <f t="shared" si="8"/>
        <v>-38261.91</v>
      </c>
      <c r="I28" s="30">
        <f t="shared" si="8"/>
        <v>-74729.05</v>
      </c>
      <c r="J28" s="30">
        <f t="shared" si="8"/>
        <v>-16374.900000000001</v>
      </c>
      <c r="K28" s="30">
        <f t="shared" si="7"/>
        <v>-650400.6600000001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-45645.6</v>
      </c>
      <c r="C29" s="30">
        <f aca="true" t="shared" si="9" ref="C29:J29">-ROUND((C9)*$E$3,2)</f>
        <v>-42350</v>
      </c>
      <c r="D29" s="30">
        <f t="shared" si="9"/>
        <v>-46798.4</v>
      </c>
      <c r="E29" s="30">
        <f t="shared" si="9"/>
        <v>-27478</v>
      </c>
      <c r="F29" s="30">
        <f t="shared" si="9"/>
        <v>-35864.4</v>
      </c>
      <c r="G29" s="30">
        <f t="shared" si="9"/>
        <v>-21340</v>
      </c>
      <c r="H29" s="30">
        <f t="shared" si="9"/>
        <v>-18497.6</v>
      </c>
      <c r="I29" s="30">
        <f t="shared" si="9"/>
        <v>-43885.6</v>
      </c>
      <c r="J29" s="30">
        <f t="shared" si="9"/>
        <v>-6859.6</v>
      </c>
      <c r="K29" s="30">
        <f t="shared" si="7"/>
        <v>-288719.19999999995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-985.6</v>
      </c>
      <c r="C31" s="30">
        <v>0</v>
      </c>
      <c r="D31" s="30">
        <v>-215.6</v>
      </c>
      <c r="E31" s="30">
        <v>-338.8</v>
      </c>
      <c r="F31" s="26">
        <v>0</v>
      </c>
      <c r="G31" s="30">
        <v>-338.8</v>
      </c>
      <c r="H31" s="30">
        <v>-49.63</v>
      </c>
      <c r="I31" s="30">
        <v>-77.5</v>
      </c>
      <c r="J31" s="30">
        <v>-23.89</v>
      </c>
      <c r="K31" s="30">
        <f t="shared" si="7"/>
        <v>-2029.8200000000002</v>
      </c>
      <c r="L31"/>
      <c r="M31"/>
      <c r="N31"/>
    </row>
    <row r="32" spans="1:14" ht="16.5" customHeight="1">
      <c r="A32" s="25" t="s">
        <v>21</v>
      </c>
      <c r="B32" s="30">
        <v>-88119.29</v>
      </c>
      <c r="C32" s="30">
        <v>-1443.5</v>
      </c>
      <c r="D32" s="30">
        <v>-21125.28</v>
      </c>
      <c r="E32" s="30">
        <v>-76221.81</v>
      </c>
      <c r="F32" s="26">
        <v>0</v>
      </c>
      <c r="G32" s="30">
        <v>-112769.72</v>
      </c>
      <c r="H32" s="30">
        <v>-19714.68</v>
      </c>
      <c r="I32" s="30">
        <v>-30765.95</v>
      </c>
      <c r="J32" s="30">
        <v>-9491.41</v>
      </c>
      <c r="K32" s="30">
        <f t="shared" si="7"/>
        <v>-359651.63999999996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1133836.5</v>
      </c>
      <c r="C47" s="27">
        <f aca="true" t="shared" si="11" ref="C47:J47">IF(C17+C27+C48&lt;0,0,C17+C27+C48)</f>
        <v>1152638.8299999998</v>
      </c>
      <c r="D47" s="27">
        <f t="shared" si="11"/>
        <v>1321433.06</v>
      </c>
      <c r="E47" s="27">
        <f t="shared" si="11"/>
        <v>734642.9500000001</v>
      </c>
      <c r="F47" s="27">
        <f t="shared" si="11"/>
        <v>857437.17</v>
      </c>
      <c r="G47" s="27">
        <f t="shared" si="11"/>
        <v>839609.4299999999</v>
      </c>
      <c r="H47" s="27">
        <f t="shared" si="11"/>
        <v>835124.73</v>
      </c>
      <c r="I47" s="27">
        <f t="shared" si="11"/>
        <v>1132475.9899999998</v>
      </c>
      <c r="J47" s="27">
        <f t="shared" si="11"/>
        <v>417533.6</v>
      </c>
      <c r="K47" s="20">
        <f>SUM(B47:J47)</f>
        <v>8424732.26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1133836.49</v>
      </c>
      <c r="C53" s="10">
        <f t="shared" si="13"/>
        <v>1152638.84</v>
      </c>
      <c r="D53" s="10">
        <f t="shared" si="13"/>
        <v>1321433.06</v>
      </c>
      <c r="E53" s="10">
        <f t="shared" si="13"/>
        <v>734642.96</v>
      </c>
      <c r="F53" s="10">
        <f t="shared" si="13"/>
        <v>857437.17</v>
      </c>
      <c r="G53" s="10">
        <f t="shared" si="13"/>
        <v>839609.44</v>
      </c>
      <c r="H53" s="10">
        <f t="shared" si="13"/>
        <v>835124.74</v>
      </c>
      <c r="I53" s="10">
        <f>SUM(I54:I66)</f>
        <v>1132475.99</v>
      </c>
      <c r="J53" s="10">
        <f t="shared" si="13"/>
        <v>417533.59</v>
      </c>
      <c r="K53" s="5">
        <f>SUM(K54:K66)</f>
        <v>8424732.28</v>
      </c>
      <c r="L53" s="9"/>
    </row>
    <row r="54" spans="1:11" ht="16.5" customHeight="1">
      <c r="A54" s="7" t="s">
        <v>60</v>
      </c>
      <c r="B54" s="8">
        <v>991653.39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991653.39</v>
      </c>
    </row>
    <row r="55" spans="1:11" ht="16.5" customHeight="1">
      <c r="A55" s="7" t="s">
        <v>61</v>
      </c>
      <c r="B55" s="8">
        <v>142183.1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142183.1</v>
      </c>
    </row>
    <row r="56" spans="1:11" ht="16.5" customHeight="1">
      <c r="A56" s="7" t="s">
        <v>4</v>
      </c>
      <c r="B56" s="6">
        <v>0</v>
      </c>
      <c r="C56" s="8">
        <v>1152638.84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1152638.84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1321433.06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1321433.06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734642.96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734642.96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857437.17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857437.17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839609.44</v>
      </c>
      <c r="H60" s="6">
        <v>0</v>
      </c>
      <c r="I60" s="6">
        <v>0</v>
      </c>
      <c r="J60" s="6">
        <v>0</v>
      </c>
      <c r="K60" s="5">
        <f t="shared" si="14"/>
        <v>839609.44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835124.74</v>
      </c>
      <c r="I61" s="6">
        <v>0</v>
      </c>
      <c r="J61" s="6">
        <v>0</v>
      </c>
      <c r="K61" s="5">
        <f t="shared" si="14"/>
        <v>835124.74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420261.84</v>
      </c>
      <c r="J63" s="6">
        <v>0</v>
      </c>
      <c r="K63" s="5">
        <f t="shared" si="14"/>
        <v>420261.84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712214.15</v>
      </c>
      <c r="J64" s="6">
        <v>0</v>
      </c>
      <c r="K64" s="5">
        <f t="shared" si="14"/>
        <v>712214.15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417533.59</v>
      </c>
      <c r="K65" s="5">
        <f t="shared" si="14"/>
        <v>417533.59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2021-03-29T18:26:13Z</dcterms:modified>
  <cp:category/>
  <cp:version/>
  <cp:contentType/>
  <cp:contentStatus/>
</cp:coreProperties>
</file>