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<sst xmlns="http://schemas.openxmlformats.org/spreadsheetml/2006/main" count="75" uniqueCount="74">
  <si>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</si>
  <si>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</si>
  <si>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</si>
  <si>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</si>
  <si>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</si>
  <si>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</si>
  <si>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</si>
  <si>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</si>
  <si>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</si>
  <si>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</si>
  <si>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</si>
  <si>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</si>
  <si>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</si>
  <si>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</si>
  <si>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</si>
  <si>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</si>
  <si>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</si>
  <si>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</si>
  <si>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</si>
  <si>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</si>
  <si>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</si>
  <si>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</si>
  <si>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</si>
  <si>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</si>
  <si>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</si>
  <si>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</si>
  <si>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</si>
  <si>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</si>
  <si>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</si>
  <si>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</si>
  <si>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</si>
  <si>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</si>
  <si>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</si>
  <si>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</si>
  <si>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</si>
  <si>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</si>
  <si>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</si>
  <si>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</si>
  <si>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</si>
  <si>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</si>
  <si>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</si>
  <si>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</si>
  <si>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</si>
  <si>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</si>
  <si>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</si>
  <si>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</si>
  <si>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</si>
  <si>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</si>
  <si>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</si>
  <si>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</si>
  <si>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</si>
  <si>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</si>
  <si>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</si>
  <si>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</si>
  <si>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</si>
  <si>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</si>
  <si>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</si>
  <si>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</si>
  <si>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</si>
  <si>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</si>
  <si>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</si>
  <si>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</si>
  <si>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</si>
  <si>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</si>
  <si>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</si>
  <si>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</si>
  <si>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</si>
  <si>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</si>
  <si>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</si>
  <si>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</si>
  <si>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</si>
  <si>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19/03/21 - VENCIMENTO 26/03/21</t>
  </si>
  <si>
    <t>5.3. Revisão de Remuneração pelo Transporte Coletivo ¹</t>
  </si>
  <si>
    <t xml:space="preserve">¹ Revisões de passageiros, fator de transição, frota parada, ar-condicionado e frota não disponibilizada, mês de fevereiro/21, todos os lotes. Total de passageiros transportados revisão fev/21: 29.411 passageiros.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</si>
</sst>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181683</v>
      </c>
      <c r="C7" s="47">
        <f t="shared" si="0"/>
        <v>153117</v>
      </c>
      <c r="D7" s="47">
        <f t="shared" si="0"/>
        <v>207767</v>
      </c>
      <c r="E7" s="47">
        <f t="shared" si="0"/>
        <v>106310</v>
      </c>
      <c r="F7" s="47">
        <f t="shared" si="0"/>
        <v>131991</v>
      </c>
      <c r="G7" s="47">
        <f t="shared" si="0"/>
        <v>149905</v>
      </c>
      <c r="H7" s="47">
        <f t="shared" si="0"/>
        <v>169656</v>
      </c>
      <c r="I7" s="47">
        <f t="shared" si="0"/>
        <v>206467</v>
      </c>
      <c r="J7" s="47">
        <f t="shared" si="0"/>
        <v>62548</v>
      </c>
      <c r="K7" s="47">
        <f t="shared" si="0"/>
        <v>1369444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10746</v>
      </c>
      <c r="C8" s="45">
        <f t="shared" si="1"/>
        <v>9755</v>
      </c>
      <c r="D8" s="45">
        <f t="shared" si="1"/>
        <v>11183</v>
      </c>
      <c r="E8" s="45">
        <f t="shared" si="1"/>
        <v>6590</v>
      </c>
      <c r="F8" s="45">
        <f t="shared" si="1"/>
        <v>8723</v>
      </c>
      <c r="G8" s="45">
        <f t="shared" si="1"/>
        <v>5209</v>
      </c>
      <c r="H8" s="45">
        <f t="shared" si="1"/>
        <v>4812</v>
      </c>
      <c r="I8" s="45">
        <f t="shared" si="1"/>
        <v>10559</v>
      </c>
      <c r="J8" s="45">
        <f t="shared" si="1"/>
        <v>1723</v>
      </c>
      <c r="K8" s="38">
        <f>SUM(B8:J8)</f>
        <v>69300</v>
      </c>
      <c r="L8"/>
      <c r="M8"/>
      <c r="N8"/>
    </row>
    <row r="9" spans="1:14" ht="16.5" customHeight="1">
      <c r="A9" s="22" t="s">
        <v>34</v>
      </c>
      <c r="B9" s="45">
        <v>10735</v>
      </c>
      <c r="C9" s="45">
        <v>9751</v>
      </c>
      <c r="D9" s="45">
        <v>11180</v>
      </c>
      <c r="E9" s="45">
        <v>6579</v>
      </c>
      <c r="F9" s="45">
        <v>8719</v>
      </c>
      <c r="G9" s="45">
        <v>5209</v>
      </c>
      <c r="H9" s="45">
        <v>4812</v>
      </c>
      <c r="I9" s="45">
        <v>10540</v>
      </c>
      <c r="J9" s="45">
        <v>1723</v>
      </c>
      <c r="K9" s="38">
        <f>SUM(B9:J9)</f>
        <v>69248</v>
      </c>
      <c r="L9"/>
      <c r="M9"/>
      <c r="N9"/>
    </row>
    <row r="10" spans="1:14" ht="16.5" customHeight="1">
      <c r="A10" s="22" t="s">
        <v>33</v>
      </c>
      <c r="B10" s="45">
        <v>11</v>
      </c>
      <c r="C10" s="45">
        <v>4</v>
      </c>
      <c r="D10" s="45">
        <v>3</v>
      </c>
      <c r="E10" s="45">
        <v>11</v>
      </c>
      <c r="F10" s="45">
        <v>4</v>
      </c>
      <c r="G10" s="45">
        <v>0</v>
      </c>
      <c r="H10" s="45">
        <v>0</v>
      </c>
      <c r="I10" s="45">
        <v>19</v>
      </c>
      <c r="J10" s="45">
        <v>0</v>
      </c>
      <c r="K10" s="38">
        <f>SUM(B10:J10)</f>
        <v>52</v>
      </c>
      <c r="L10"/>
      <c r="M10"/>
      <c r="N10"/>
    </row>
    <row r="11" spans="1:14" ht="16.5" customHeight="1">
      <c r="A11" s="44" t="s">
        <v>32</v>
      </c>
      <c r="B11" s="43">
        <v>170937</v>
      </c>
      <c r="C11" s="43">
        <v>143362</v>
      </c>
      <c r="D11" s="43">
        <v>196584</v>
      </c>
      <c r="E11" s="43">
        <v>99720</v>
      </c>
      <c r="F11" s="43">
        <v>123268</v>
      </c>
      <c r="G11" s="43">
        <v>144696</v>
      </c>
      <c r="H11" s="43">
        <v>164844</v>
      </c>
      <c r="I11" s="43">
        <v>195908</v>
      </c>
      <c r="J11" s="43">
        <v>60825</v>
      </c>
      <c r="K11" s="38">
        <f>SUM(B11:J11)</f>
        <v>1300144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2.044005514896079</v>
      </c>
      <c r="C15" s="39">
        <v>2.071186350465042</v>
      </c>
      <c r="D15" s="39">
        <v>1.649549990915727</v>
      </c>
      <c r="E15" s="39">
        <v>2.193044258362945</v>
      </c>
      <c r="F15" s="39">
        <v>1.770417428517248</v>
      </c>
      <c r="G15" s="39">
        <v>1.707388854715479</v>
      </c>
      <c r="H15" s="39">
        <v>1.683774978407286</v>
      </c>
      <c r="I15" s="39">
        <v>1.844664689872548</v>
      </c>
      <c r="J15" s="39">
        <v>2.028605400433358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1278757.94</v>
      </c>
      <c r="C17" s="36">
        <f aca="true" t="shared" si="2" ref="C17:J17">C18+C19+C20+C21+C22+C23+C24</f>
        <v>1193659.94</v>
      </c>
      <c r="D17" s="36">
        <f t="shared" si="2"/>
        <v>1418817.8200000003</v>
      </c>
      <c r="E17" s="36">
        <f t="shared" si="2"/>
        <v>850111.57</v>
      </c>
      <c r="F17" s="36">
        <f t="shared" si="2"/>
        <v>897075.97</v>
      </c>
      <c r="G17" s="36">
        <f t="shared" si="2"/>
        <v>992295.17</v>
      </c>
      <c r="H17" s="36">
        <f t="shared" si="2"/>
        <v>880035.46</v>
      </c>
      <c r="I17" s="36">
        <f t="shared" si="2"/>
        <v>1207635.33</v>
      </c>
      <c r="J17" s="36">
        <f t="shared" si="2"/>
        <v>441707.28</v>
      </c>
      <c r="K17" s="36">
        <f aca="true" t="shared" si="3" ref="K17:K24">SUM(B17:J17)</f>
        <v>9160096.479999999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609837.16</v>
      </c>
      <c r="C18" s="30">
        <f t="shared" si="4"/>
        <v>564174.9</v>
      </c>
      <c r="D18" s="30">
        <f t="shared" si="4"/>
        <v>848001.01</v>
      </c>
      <c r="E18" s="30">
        <f t="shared" si="4"/>
        <v>377761.95</v>
      </c>
      <c r="F18" s="30">
        <f t="shared" si="4"/>
        <v>495995.78</v>
      </c>
      <c r="G18" s="30">
        <f t="shared" si="4"/>
        <v>569564.05</v>
      </c>
      <c r="H18" s="30">
        <f t="shared" si="4"/>
        <v>513837.13</v>
      </c>
      <c r="I18" s="30">
        <f t="shared" si="4"/>
        <v>631231.56</v>
      </c>
      <c r="J18" s="30">
        <f t="shared" si="4"/>
        <v>216660.02</v>
      </c>
      <c r="K18" s="30">
        <f t="shared" si="3"/>
        <v>4827063.559999999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636673.36</v>
      </c>
      <c r="C19" s="30">
        <f t="shared" si="5"/>
        <v>604336.45</v>
      </c>
      <c r="D19" s="30">
        <f t="shared" si="5"/>
        <v>550819.05</v>
      </c>
      <c r="E19" s="30">
        <f t="shared" si="5"/>
        <v>450686.73</v>
      </c>
      <c r="F19" s="30">
        <f t="shared" si="5"/>
        <v>382123.79</v>
      </c>
      <c r="G19" s="30">
        <f t="shared" si="5"/>
        <v>402903.26</v>
      </c>
      <c r="H19" s="30">
        <f t="shared" si="5"/>
        <v>351348.97</v>
      </c>
      <c r="I19" s="30">
        <f t="shared" si="5"/>
        <v>533179.01</v>
      </c>
      <c r="J19" s="30">
        <f t="shared" si="5"/>
        <v>222857.67</v>
      </c>
      <c r="K19" s="30">
        <f t="shared" si="3"/>
        <v>4134928.289999999</v>
      </c>
      <c r="L19"/>
      <c r="M19"/>
      <c r="N19"/>
    </row>
    <row r="20" spans="1:14" ht="16.5" customHeight="1">
      <c r="A20" s="18" t="s">
        <v>27</v>
      </c>
      <c r="B20" s="30">
        <v>30906.19</v>
      </c>
      <c r="C20" s="30">
        <v>22466.13</v>
      </c>
      <c r="D20" s="30">
        <v>20670.84</v>
      </c>
      <c r="E20" s="30">
        <v>20321.66</v>
      </c>
      <c r="F20" s="30">
        <v>20704.85</v>
      </c>
      <c r="G20" s="30">
        <v>18705.79</v>
      </c>
      <c r="H20" s="30">
        <v>21911.26</v>
      </c>
      <c r="I20" s="30">
        <v>40542.3</v>
      </c>
      <c r="J20" s="30">
        <v>10394.58</v>
      </c>
      <c r="K20" s="30">
        <f t="shared" si="3"/>
        <v>206623.6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-116.39</v>
      </c>
      <c r="E23" s="30">
        <v>0</v>
      </c>
      <c r="F23" s="30">
        <v>0</v>
      </c>
      <c r="G23" s="30">
        <v>-219.16</v>
      </c>
      <c r="H23" s="30">
        <v>0</v>
      </c>
      <c r="I23" s="30">
        <v>0</v>
      </c>
      <c r="J23" s="30">
        <v>0</v>
      </c>
      <c r="K23" s="30">
        <f t="shared" si="3"/>
        <v>-335.55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-86412.31000000001</v>
      </c>
      <c r="C27" s="30">
        <f t="shared" si="6"/>
        <v>-48461.05</v>
      </c>
      <c r="D27" s="30">
        <f t="shared" si="6"/>
        <v>-69255.77</v>
      </c>
      <c r="E27" s="30">
        <f t="shared" si="6"/>
        <v>-67533.44</v>
      </c>
      <c r="F27" s="30">
        <f t="shared" si="6"/>
        <v>-38234.979999999996</v>
      </c>
      <c r="G27" s="30">
        <f t="shared" si="6"/>
        <v>-69656.75</v>
      </c>
      <c r="H27" s="30">
        <f t="shared" si="6"/>
        <v>-31690.1</v>
      </c>
      <c r="I27" s="30">
        <f t="shared" si="6"/>
        <v>-64143.79</v>
      </c>
      <c r="J27" s="30">
        <f t="shared" si="6"/>
        <v>-14743.640000000003</v>
      </c>
      <c r="K27" s="30">
        <f aca="true" t="shared" si="7" ref="K27:K35">SUM(B27:J27)</f>
        <v>-490131.82999999996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-83510.82</v>
      </c>
      <c r="C28" s="30">
        <f t="shared" si="8"/>
        <v>-45350</v>
      </c>
      <c r="D28" s="30">
        <f t="shared" si="8"/>
        <v>-59849.670000000006</v>
      </c>
      <c r="E28" s="30">
        <f t="shared" si="8"/>
        <v>-67752.03</v>
      </c>
      <c r="F28" s="30">
        <f t="shared" si="8"/>
        <v>-38363.6</v>
      </c>
      <c r="G28" s="30">
        <f t="shared" si="8"/>
        <v>-69723.55</v>
      </c>
      <c r="H28" s="30">
        <f t="shared" si="8"/>
        <v>-29681.53</v>
      </c>
      <c r="I28" s="30">
        <f t="shared" si="8"/>
        <v>-59654.39</v>
      </c>
      <c r="J28" s="30">
        <f t="shared" si="8"/>
        <v>-11677.630000000001</v>
      </c>
      <c r="K28" s="30">
        <f t="shared" si="7"/>
        <v>-465563.22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-47234</v>
      </c>
      <c r="C29" s="30">
        <f aca="true" t="shared" si="9" ref="C29:J29">-ROUND((C9)*$E$3,2)</f>
        <v>-42904.4</v>
      </c>
      <c r="D29" s="30">
        <f t="shared" si="9"/>
        <v>-49192</v>
      </c>
      <c r="E29" s="30">
        <f t="shared" si="9"/>
        <v>-28947.6</v>
      </c>
      <c r="F29" s="30">
        <f t="shared" si="9"/>
        <v>-38363.6</v>
      </c>
      <c r="G29" s="30">
        <f t="shared" si="9"/>
        <v>-22919.6</v>
      </c>
      <c r="H29" s="30">
        <f t="shared" si="9"/>
        <v>-21172.8</v>
      </c>
      <c r="I29" s="30">
        <f t="shared" si="9"/>
        <v>-46376</v>
      </c>
      <c r="J29" s="30">
        <f t="shared" si="9"/>
        <v>-7581.2</v>
      </c>
      <c r="K29" s="30">
        <f t="shared" si="7"/>
        <v>-304691.2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-712.8</v>
      </c>
      <c r="C31" s="30">
        <v>-92.4</v>
      </c>
      <c r="D31" s="30">
        <v>-30.8</v>
      </c>
      <c r="E31" s="30">
        <v>-184.8</v>
      </c>
      <c r="F31" s="26">
        <v>0</v>
      </c>
      <c r="G31" s="30">
        <v>-277.2</v>
      </c>
      <c r="H31" s="30">
        <v>-74.47</v>
      </c>
      <c r="I31" s="30">
        <v>-116.2</v>
      </c>
      <c r="J31" s="30">
        <v>-35.85</v>
      </c>
      <c r="K31" s="30">
        <f t="shared" si="7"/>
        <v>-1524.52</v>
      </c>
      <c r="L31"/>
      <c r="M31"/>
      <c r="N31"/>
    </row>
    <row r="32" spans="1:14" ht="16.5" customHeight="1">
      <c r="A32" s="25" t="s">
        <v>20</v>
      </c>
      <c r="B32" s="30">
        <v>-35564.02</v>
      </c>
      <c r="C32" s="30">
        <v>-2353.2</v>
      </c>
      <c r="D32" s="30">
        <v>-10626.87</v>
      </c>
      <c r="E32" s="30">
        <v>-38619.63</v>
      </c>
      <c r="F32" s="26">
        <v>0</v>
      </c>
      <c r="G32" s="30">
        <v>-46526.75</v>
      </c>
      <c r="H32" s="30">
        <v>-8434.26</v>
      </c>
      <c r="I32" s="30">
        <v>-13162.19</v>
      </c>
      <c r="J32" s="30">
        <v>-4060.58</v>
      </c>
      <c r="K32" s="30">
        <f t="shared" si="7"/>
        <v>-159347.5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-2901.49</v>
      </c>
      <c r="C45" s="27">
        <v>-3111.05</v>
      </c>
      <c r="D45" s="27">
        <v>9090.5</v>
      </c>
      <c r="E45" s="27">
        <v>218.59</v>
      </c>
      <c r="F45" s="27">
        <v>128.62</v>
      </c>
      <c r="G45" s="27">
        <v>66.8</v>
      </c>
      <c r="H45" s="27">
        <v>-2008.57</v>
      </c>
      <c r="I45" s="27">
        <v>-4489.4</v>
      </c>
      <c r="J45" s="27">
        <v>2288.66</v>
      </c>
      <c r="K45" s="27">
        <f>SUM(B45:J45)</f>
        <v>-717.3399999999992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1192345.63</v>
      </c>
      <c r="C47" s="27">
        <f aca="true" t="shared" si="11" ref="C47:J47">IF(C17+C27+C48&lt;0,0,C17+C27+C48)</f>
        <v>1145198.89</v>
      </c>
      <c r="D47" s="27">
        <f t="shared" si="11"/>
        <v>1349562.0500000003</v>
      </c>
      <c r="E47" s="27">
        <f t="shared" si="11"/>
        <v>782578.1299999999</v>
      </c>
      <c r="F47" s="27">
        <f t="shared" si="11"/>
        <v>858840.99</v>
      </c>
      <c r="G47" s="27">
        <f t="shared" si="11"/>
        <v>922638.42</v>
      </c>
      <c r="H47" s="27">
        <f t="shared" si="11"/>
        <v>848345.36</v>
      </c>
      <c r="I47" s="27">
        <f t="shared" si="11"/>
        <v>1143491.54</v>
      </c>
      <c r="J47" s="27">
        <f t="shared" si="11"/>
        <v>426963.64</v>
      </c>
      <c r="K47" s="20">
        <f>SUM(B47:J47)</f>
        <v>8669964.65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1192345.63</v>
      </c>
      <c r="C53" s="10">
        <f t="shared" si="13"/>
        <v>1145198.89</v>
      </c>
      <c r="D53" s="10">
        <f t="shared" si="13"/>
        <v>1349562.05</v>
      </c>
      <c r="E53" s="10">
        <f t="shared" si="13"/>
        <v>782578.13</v>
      </c>
      <c r="F53" s="10">
        <f t="shared" si="13"/>
        <v>858840.99</v>
      </c>
      <c r="G53" s="10">
        <f t="shared" si="13"/>
        <v>922638.42</v>
      </c>
      <c r="H53" s="10">
        <f t="shared" si="13"/>
        <v>848345.36</v>
      </c>
      <c r="I53" s="10">
        <f>SUM(I54:I66)</f>
        <v>1143491.54</v>
      </c>
      <c r="J53" s="10">
        <f t="shared" si="13"/>
        <v>426963.62999999995</v>
      </c>
      <c r="K53" s="5">
        <f>SUM(K54:K66)</f>
        <v>8669964.64</v>
      </c>
      <c r="L53" s="9"/>
    </row>
    <row r="54" spans="1:11" ht="16.5" customHeight="1">
      <c r="A54" s="7" t="s">
        <v>59</v>
      </c>
      <c r="B54" s="8">
        <v>1042825.49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1042825.49</v>
      </c>
    </row>
    <row r="55" spans="1:11" ht="16.5" customHeight="1">
      <c r="A55" s="7" t="s">
        <v>60</v>
      </c>
      <c r="B55" s="8">
        <v>149520.14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149520.14</v>
      </c>
    </row>
    <row r="56" spans="1:11" ht="16.5" customHeight="1">
      <c r="A56" s="7" t="s">
        <v>4</v>
      </c>
      <c r="B56" s="6">
        <v>0</v>
      </c>
      <c r="C56" s="8">
        <v>1145198.89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1145198.89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1349562.05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1349562.05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782578.13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782578.13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858840.99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858840.99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922638.42</v>
      </c>
      <c r="H60" s="6">
        <v>0</v>
      </c>
      <c r="I60" s="6">
        <v>0</v>
      </c>
      <c r="J60" s="6">
        <v>0</v>
      </c>
      <c r="K60" s="5">
        <f t="shared" si="14"/>
        <v>922638.42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848345.36</v>
      </c>
      <c r="I61" s="6">
        <v>0</v>
      </c>
      <c r="J61" s="6">
        <v>0</v>
      </c>
      <c r="K61" s="5">
        <f t="shared" si="14"/>
        <v>848345.36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417717.46</v>
      </c>
      <c r="J63" s="6">
        <v>0</v>
      </c>
      <c r="K63" s="5">
        <f t="shared" si="14"/>
        <v>417717.46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725774.08</v>
      </c>
      <c r="J64" s="6">
        <v>0</v>
      </c>
      <c r="K64" s="5">
        <f t="shared" si="14"/>
        <v>725774.08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426963.62999999995</v>
      </c>
      <c r="K65" s="5">
        <f t="shared" si="14"/>
        <v>426963.62999999995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2021-03-25T18:55:32Z</dcterms:modified>
  <cp:category/>
  <cp:version/>
  <cp:contentType/>
  <cp:contentStatus/>
</cp:coreProperties>
</file>