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<sst xmlns="http://schemas.openxmlformats.org/spreadsheetml/2006/main" count="74" uniqueCount="73">
  <si>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</si>
  <si>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</si>
  <si>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</si>
  <si>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</si>
  <si>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</si>
  <si>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</si>
  <si>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</si>
  <si>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</si>
  <si>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</si>
  <si>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</si>
  <si>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</si>
  <si>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</si>
  <si>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</si>
  <si>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</si>
  <si>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</si>
  <si>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</si>
  <si>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</si>
  <si>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</si>
  <si>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</si>
  <si>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</si>
  <si>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</si>
  <si>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</si>
  <si>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</si>
  <si>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</si>
  <si>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</si>
  <si>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</si>
  <si>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</si>
  <si>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</si>
  <si>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</si>
  <si>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</si>
  <si>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</si>
  <si>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</si>
  <si>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</si>
  <si>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</si>
  <si>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</si>
  <si>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</si>
  <si>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</si>
  <si>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</si>
  <si>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</si>
  <si>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</si>
  <si>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</si>
  <si>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</si>
  <si>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</si>
  <si>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</si>
  <si>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</si>
  <si>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</si>
  <si>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</si>
  <si>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</si>
  <si>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</si>
  <si>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</si>
  <si>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</si>
  <si>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</si>
  <si>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</si>
  <si>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</si>
  <si>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</si>
  <si>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</si>
  <si>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</si>
  <si>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</si>
  <si>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</si>
  <si>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</si>
  <si>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</si>
  <si>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</si>
  <si>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</si>
  <si>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</si>
  <si>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</si>
  <si>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</si>
  <si>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</si>
  <si>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</si>
  <si>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</si>
  <si>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</si>
  <si>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</si>
  <si>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</si>
  <si>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16/03/21 - VENCIMENTO 23/03/21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</si>
</sst>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1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185321</v>
      </c>
      <c r="C7" s="47">
        <f t="shared" si="0"/>
        <v>159663</v>
      </c>
      <c r="D7" s="47">
        <f t="shared" si="0"/>
        <v>213806</v>
      </c>
      <c r="E7" s="47">
        <f t="shared" si="0"/>
        <v>110064</v>
      </c>
      <c r="F7" s="47">
        <f t="shared" si="0"/>
        <v>131995</v>
      </c>
      <c r="G7" s="47">
        <f t="shared" si="0"/>
        <v>151211</v>
      </c>
      <c r="H7" s="47">
        <f t="shared" si="0"/>
        <v>169617</v>
      </c>
      <c r="I7" s="47">
        <f t="shared" si="0"/>
        <v>210267</v>
      </c>
      <c r="J7" s="47">
        <f t="shared" si="0"/>
        <v>62808</v>
      </c>
      <c r="K7" s="47">
        <f t="shared" si="0"/>
        <v>1394752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10474</v>
      </c>
      <c r="C8" s="45">
        <f t="shared" si="1"/>
        <v>9619</v>
      </c>
      <c r="D8" s="45">
        <f t="shared" si="1"/>
        <v>10871</v>
      </c>
      <c r="E8" s="45">
        <f t="shared" si="1"/>
        <v>6170</v>
      </c>
      <c r="F8" s="45">
        <f t="shared" si="1"/>
        <v>8110</v>
      </c>
      <c r="G8" s="45">
        <f t="shared" si="1"/>
        <v>5130</v>
      </c>
      <c r="H8" s="45">
        <f t="shared" si="1"/>
        <v>4512</v>
      </c>
      <c r="I8" s="45">
        <f t="shared" si="1"/>
        <v>10172</v>
      </c>
      <c r="J8" s="45">
        <f t="shared" si="1"/>
        <v>1648</v>
      </c>
      <c r="K8" s="38">
        <f>SUM(B8:J8)</f>
        <v>66706</v>
      </c>
      <c r="L8"/>
      <c r="M8"/>
      <c r="N8"/>
    </row>
    <row r="9" spans="1:14" ht="16.5" customHeight="1">
      <c r="A9" s="22" t="s">
        <v>35</v>
      </c>
      <c r="B9" s="45">
        <v>10462</v>
      </c>
      <c r="C9" s="45">
        <v>9618</v>
      </c>
      <c r="D9" s="45">
        <v>10869</v>
      </c>
      <c r="E9" s="45">
        <v>6153</v>
      </c>
      <c r="F9" s="45">
        <v>8102</v>
      </c>
      <c r="G9" s="45">
        <v>5126</v>
      </c>
      <c r="H9" s="45">
        <v>4512</v>
      </c>
      <c r="I9" s="45">
        <v>10153</v>
      </c>
      <c r="J9" s="45">
        <v>1648</v>
      </c>
      <c r="K9" s="38">
        <f>SUM(B9:J9)</f>
        <v>66643</v>
      </c>
      <c r="L9"/>
      <c r="M9"/>
      <c r="N9"/>
    </row>
    <row r="10" spans="1:14" ht="16.5" customHeight="1">
      <c r="A10" s="22" t="s">
        <v>34</v>
      </c>
      <c r="B10" s="45">
        <v>12</v>
      </c>
      <c r="C10" s="45">
        <v>1</v>
      </c>
      <c r="D10" s="45">
        <v>2</v>
      </c>
      <c r="E10" s="45">
        <v>17</v>
      </c>
      <c r="F10" s="45">
        <v>8</v>
      </c>
      <c r="G10" s="45">
        <v>4</v>
      </c>
      <c r="H10" s="45">
        <v>0</v>
      </c>
      <c r="I10" s="45">
        <v>19</v>
      </c>
      <c r="J10" s="45">
        <v>0</v>
      </c>
      <c r="K10" s="38">
        <f>SUM(B10:J10)</f>
        <v>63</v>
      </c>
      <c r="L10"/>
      <c r="M10"/>
      <c r="N10"/>
    </row>
    <row r="11" spans="1:14" ht="16.5" customHeight="1">
      <c r="A11" s="44" t="s">
        <v>33</v>
      </c>
      <c r="B11" s="43">
        <v>174847</v>
      </c>
      <c r="C11" s="43">
        <v>150044</v>
      </c>
      <c r="D11" s="43">
        <v>202935</v>
      </c>
      <c r="E11" s="43">
        <v>103894</v>
      </c>
      <c r="F11" s="43">
        <v>123885</v>
      </c>
      <c r="G11" s="43">
        <v>146081</v>
      </c>
      <c r="H11" s="43">
        <v>165105</v>
      </c>
      <c r="I11" s="43">
        <v>200095</v>
      </c>
      <c r="J11" s="43">
        <v>61160</v>
      </c>
      <c r="K11" s="38">
        <f>SUM(B11:J11)</f>
        <v>1328046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1.978114213881397</v>
      </c>
      <c r="C15" s="39">
        <v>1.969386258417819</v>
      </c>
      <c r="D15" s="39">
        <v>1.583741466478112</v>
      </c>
      <c r="E15" s="39">
        <v>2.07023182143263</v>
      </c>
      <c r="F15" s="39">
        <v>1.738755574836896</v>
      </c>
      <c r="G15" s="39">
        <v>1.643441926230812</v>
      </c>
      <c r="H15" s="39">
        <v>1.652502569436835</v>
      </c>
      <c r="I15" s="39">
        <v>1.791177595924716</v>
      </c>
      <c r="J15" s="39">
        <v>2.003350035770084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1261907.16</v>
      </c>
      <c r="C17" s="36">
        <f aca="true" t="shared" si="2" ref="C17:J17">C18+C19+C20+C21+C22+C23+C24</f>
        <v>1183368.8399999999</v>
      </c>
      <c r="D17" s="36">
        <f t="shared" si="2"/>
        <v>1401545.1</v>
      </c>
      <c r="E17" s="36">
        <f t="shared" si="2"/>
        <v>830206.3099999999</v>
      </c>
      <c r="F17" s="36">
        <f t="shared" si="2"/>
        <v>881119.45</v>
      </c>
      <c r="G17" s="36">
        <f t="shared" si="2"/>
        <v>962965.45</v>
      </c>
      <c r="H17" s="36">
        <f t="shared" si="2"/>
        <v>862912.47</v>
      </c>
      <c r="I17" s="36">
        <f t="shared" si="2"/>
        <v>1194292.49</v>
      </c>
      <c r="J17" s="36">
        <f t="shared" si="2"/>
        <v>437405.33999999997</v>
      </c>
      <c r="K17" s="36">
        <f aca="true" t="shared" si="3" ref="K17:K24">SUM(B17:J17)</f>
        <v>9015722.61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622048.47</v>
      </c>
      <c r="C18" s="30">
        <f t="shared" si="4"/>
        <v>588294.29</v>
      </c>
      <c r="D18" s="30">
        <f t="shared" si="4"/>
        <v>872649.19</v>
      </c>
      <c r="E18" s="30">
        <f t="shared" si="4"/>
        <v>391101.42</v>
      </c>
      <c r="F18" s="30">
        <f t="shared" si="4"/>
        <v>496010.81</v>
      </c>
      <c r="G18" s="30">
        <f t="shared" si="4"/>
        <v>574526.19</v>
      </c>
      <c r="H18" s="30">
        <f t="shared" si="4"/>
        <v>513719.01</v>
      </c>
      <c r="I18" s="30">
        <f t="shared" si="4"/>
        <v>642849.3</v>
      </c>
      <c r="J18" s="30">
        <f t="shared" si="4"/>
        <v>217560.63</v>
      </c>
      <c r="K18" s="30">
        <f t="shared" si="3"/>
        <v>4918759.31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608434.45</v>
      </c>
      <c r="C19" s="30">
        <f t="shared" si="5"/>
        <v>570284.4</v>
      </c>
      <c r="D19" s="30">
        <f t="shared" si="5"/>
        <v>509401.52</v>
      </c>
      <c r="E19" s="30">
        <f t="shared" si="5"/>
        <v>418569.19</v>
      </c>
      <c r="F19" s="30">
        <f t="shared" si="5"/>
        <v>366430.75</v>
      </c>
      <c r="G19" s="30">
        <f t="shared" si="5"/>
        <v>369674.24</v>
      </c>
      <c r="H19" s="30">
        <f t="shared" si="5"/>
        <v>335202.97</v>
      </c>
      <c r="I19" s="30">
        <f t="shared" si="5"/>
        <v>508607.96</v>
      </c>
      <c r="J19" s="30">
        <f t="shared" si="5"/>
        <v>218289.47</v>
      </c>
      <c r="K19" s="30">
        <f t="shared" si="3"/>
        <v>3904894.9499999997</v>
      </c>
      <c r="L19"/>
      <c r="M19"/>
      <c r="N19"/>
    </row>
    <row r="20" spans="1:14" ht="16.5" customHeight="1">
      <c r="A20" s="18" t="s">
        <v>28</v>
      </c>
      <c r="B20" s="30">
        <v>30189.11</v>
      </c>
      <c r="C20" s="30">
        <v>22107.69</v>
      </c>
      <c r="D20" s="30">
        <v>20051.08</v>
      </c>
      <c r="E20" s="30">
        <v>19536.65</v>
      </c>
      <c r="F20" s="30">
        <v>20426.34</v>
      </c>
      <c r="G20" s="30">
        <v>18300.43</v>
      </c>
      <c r="H20" s="30">
        <v>21052.39</v>
      </c>
      <c r="I20" s="30">
        <v>40152.77</v>
      </c>
      <c r="J20" s="30">
        <v>9760.23</v>
      </c>
      <c r="K20" s="30">
        <f t="shared" si="3"/>
        <v>201576.69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-106.1</v>
      </c>
      <c r="C23" s="30">
        <v>0</v>
      </c>
      <c r="D23" s="30">
        <v>0</v>
      </c>
      <c r="E23" s="30">
        <v>-342.18</v>
      </c>
      <c r="F23" s="30">
        <v>0</v>
      </c>
      <c r="G23" s="30">
        <v>-876.64</v>
      </c>
      <c r="H23" s="30">
        <v>0</v>
      </c>
      <c r="I23" s="30">
        <v>0</v>
      </c>
      <c r="J23" s="30">
        <v>0</v>
      </c>
      <c r="K23" s="30">
        <f t="shared" si="3"/>
        <v>-1324.92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-150852.14</v>
      </c>
      <c r="C27" s="30">
        <f t="shared" si="6"/>
        <v>-44893.57</v>
      </c>
      <c r="D27" s="30">
        <f t="shared" si="6"/>
        <v>-92703.57999999999</v>
      </c>
      <c r="E27" s="30">
        <f t="shared" si="6"/>
        <v>-126871.98</v>
      </c>
      <c r="F27" s="30">
        <f t="shared" si="6"/>
        <v>-35648.8</v>
      </c>
      <c r="G27" s="30">
        <f t="shared" si="6"/>
        <v>-149767.15</v>
      </c>
      <c r="H27" s="30">
        <f t="shared" si="6"/>
        <v>-43572.03</v>
      </c>
      <c r="I27" s="30">
        <f t="shared" si="6"/>
        <v>-81688.45</v>
      </c>
      <c r="J27" s="30">
        <f t="shared" si="6"/>
        <v>-24025.239999999998</v>
      </c>
      <c r="K27" s="30">
        <f aca="true" t="shared" si="7" ref="K27:K35">SUM(B27:J27)</f>
        <v>-750022.94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-150852.14</v>
      </c>
      <c r="C28" s="30">
        <f t="shared" si="8"/>
        <v>-44893.57</v>
      </c>
      <c r="D28" s="30">
        <f t="shared" si="8"/>
        <v>-74206.98</v>
      </c>
      <c r="E28" s="30">
        <f t="shared" si="8"/>
        <v>-126871.98</v>
      </c>
      <c r="F28" s="30">
        <f t="shared" si="8"/>
        <v>-35648.8</v>
      </c>
      <c r="G28" s="30">
        <f t="shared" si="8"/>
        <v>-149767.15</v>
      </c>
      <c r="H28" s="30">
        <f t="shared" si="8"/>
        <v>-43572.03</v>
      </c>
      <c r="I28" s="30">
        <f t="shared" si="8"/>
        <v>-81688.45</v>
      </c>
      <c r="J28" s="30">
        <f t="shared" si="8"/>
        <v>-18670.57</v>
      </c>
      <c r="K28" s="30">
        <f t="shared" si="7"/>
        <v>-726171.6699999999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-46032.8</v>
      </c>
      <c r="C29" s="30">
        <f aca="true" t="shared" si="9" ref="C29:J29">-ROUND((C9)*$E$3,2)</f>
        <v>-42319.2</v>
      </c>
      <c r="D29" s="30">
        <f t="shared" si="9"/>
        <v>-47823.6</v>
      </c>
      <c r="E29" s="30">
        <f t="shared" si="9"/>
        <v>-27073.2</v>
      </c>
      <c r="F29" s="30">
        <f t="shared" si="9"/>
        <v>-35648.8</v>
      </c>
      <c r="G29" s="30">
        <f t="shared" si="9"/>
        <v>-22554.4</v>
      </c>
      <c r="H29" s="30">
        <f t="shared" si="9"/>
        <v>-19852.8</v>
      </c>
      <c r="I29" s="30">
        <f t="shared" si="9"/>
        <v>-44673.2</v>
      </c>
      <c r="J29" s="30">
        <f t="shared" si="9"/>
        <v>-7251.2</v>
      </c>
      <c r="K29" s="30">
        <f t="shared" si="7"/>
        <v>-293229.2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-1161.6</v>
      </c>
      <c r="C31" s="30">
        <v>-184.8</v>
      </c>
      <c r="D31" s="30">
        <v>-277.2</v>
      </c>
      <c r="E31" s="30">
        <v>-523.6</v>
      </c>
      <c r="F31" s="26">
        <v>0</v>
      </c>
      <c r="G31" s="30">
        <v>-523.6</v>
      </c>
      <c r="H31" s="30">
        <v>-91.02</v>
      </c>
      <c r="I31" s="30">
        <v>-142.01</v>
      </c>
      <c r="J31" s="30">
        <v>-43.83</v>
      </c>
      <c r="K31" s="30">
        <f t="shared" si="7"/>
        <v>-2947.66</v>
      </c>
      <c r="L31"/>
      <c r="M31"/>
      <c r="N31"/>
    </row>
    <row r="32" spans="1:14" ht="16.5" customHeight="1">
      <c r="A32" s="25" t="s">
        <v>21</v>
      </c>
      <c r="B32" s="30">
        <v>-103657.74</v>
      </c>
      <c r="C32" s="30">
        <v>-2389.57</v>
      </c>
      <c r="D32" s="30">
        <v>-26106.18</v>
      </c>
      <c r="E32" s="30">
        <v>-99275.18</v>
      </c>
      <c r="F32" s="26">
        <v>0</v>
      </c>
      <c r="G32" s="30">
        <v>-126689.15</v>
      </c>
      <c r="H32" s="30">
        <v>-23628.21</v>
      </c>
      <c r="I32" s="30">
        <v>-36873.24</v>
      </c>
      <c r="J32" s="30">
        <v>-11375.54</v>
      </c>
      <c r="K32" s="30">
        <f t="shared" si="7"/>
        <v>-429994.81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1111055.02</v>
      </c>
      <c r="C47" s="27">
        <f aca="true" t="shared" si="11" ref="C47:J47">IF(C17+C27+C48&lt;0,0,C17+C27+C48)</f>
        <v>1138475.2699999998</v>
      </c>
      <c r="D47" s="27">
        <f t="shared" si="11"/>
        <v>1308841.52</v>
      </c>
      <c r="E47" s="27">
        <f t="shared" si="11"/>
        <v>703334.33</v>
      </c>
      <c r="F47" s="27">
        <f t="shared" si="11"/>
        <v>845470.6499999999</v>
      </c>
      <c r="G47" s="27">
        <f t="shared" si="11"/>
        <v>813198.2999999999</v>
      </c>
      <c r="H47" s="27">
        <f t="shared" si="11"/>
        <v>819340.44</v>
      </c>
      <c r="I47" s="27">
        <f t="shared" si="11"/>
        <v>1112604.04</v>
      </c>
      <c r="J47" s="27">
        <f t="shared" si="11"/>
        <v>413380.1</v>
      </c>
      <c r="K47" s="20">
        <f>SUM(B47:J47)</f>
        <v>8265699.669999999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1111055.02</v>
      </c>
      <c r="C53" s="10">
        <f t="shared" si="13"/>
        <v>1138475.27</v>
      </c>
      <c r="D53" s="10">
        <f t="shared" si="13"/>
        <v>1308841.51</v>
      </c>
      <c r="E53" s="10">
        <f t="shared" si="13"/>
        <v>703334.32</v>
      </c>
      <c r="F53" s="10">
        <f t="shared" si="13"/>
        <v>845470.65</v>
      </c>
      <c r="G53" s="10">
        <f t="shared" si="13"/>
        <v>813198.31</v>
      </c>
      <c r="H53" s="10">
        <f t="shared" si="13"/>
        <v>819340.44</v>
      </c>
      <c r="I53" s="10">
        <f>SUM(I54:I66)</f>
        <v>1112604.04</v>
      </c>
      <c r="J53" s="10">
        <f t="shared" si="13"/>
        <v>413380.1</v>
      </c>
      <c r="K53" s="5">
        <f>SUM(K54:K66)</f>
        <v>8265699.659999999</v>
      </c>
      <c r="L53" s="9"/>
    </row>
    <row r="54" spans="1:11" ht="16.5" customHeight="1">
      <c r="A54" s="7" t="s">
        <v>60</v>
      </c>
      <c r="B54" s="8">
        <v>972173.14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972173.14</v>
      </c>
    </row>
    <row r="55" spans="1:11" ht="16.5" customHeight="1">
      <c r="A55" s="7" t="s">
        <v>61</v>
      </c>
      <c r="B55" s="8">
        <v>138881.88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138881.88</v>
      </c>
    </row>
    <row r="56" spans="1:11" ht="16.5" customHeight="1">
      <c r="A56" s="7" t="s">
        <v>4</v>
      </c>
      <c r="B56" s="6">
        <v>0</v>
      </c>
      <c r="C56" s="8">
        <v>1138475.27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1138475.27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1308841.51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1308841.51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703334.32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703334.32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845470.65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845470.65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813198.31</v>
      </c>
      <c r="H60" s="6">
        <v>0</v>
      </c>
      <c r="I60" s="6">
        <v>0</v>
      </c>
      <c r="J60" s="6">
        <v>0</v>
      </c>
      <c r="K60" s="5">
        <f t="shared" si="14"/>
        <v>813198.31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819340.44</v>
      </c>
      <c r="I61" s="6">
        <v>0</v>
      </c>
      <c r="J61" s="6">
        <v>0</v>
      </c>
      <c r="K61" s="5">
        <f t="shared" si="14"/>
        <v>819340.44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414890.05</v>
      </c>
      <c r="J63" s="6">
        <v>0</v>
      </c>
      <c r="K63" s="5">
        <f t="shared" si="14"/>
        <v>414890.05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595799.46</v>
      </c>
      <c r="J64" s="6">
        <v>0</v>
      </c>
      <c r="K64" s="5">
        <f t="shared" si="14"/>
        <v>595799.46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413380.1</v>
      </c>
      <c r="K65" s="5">
        <f t="shared" si="14"/>
        <v>413380.1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61">
        <v>101914.53</v>
      </c>
      <c r="J66" s="3">
        <v>0</v>
      </c>
      <c r="K66" s="2">
        <f>SUM(B66:J66)</f>
        <v>101914.53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2021-03-22T20:41:09Z</dcterms:modified>
  <cp:category/>
  <cp:version/>
  <cp:contentType/>
  <cp:contentStatus/>
</cp:coreProperties>
</file>