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<sst xmlns="http://schemas.openxmlformats.org/spreadsheetml/2006/main" count="74" uniqueCount="73">
  <si>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</si>
  <si>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</si>
  <si>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</si>
  <si>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</si>
  <si>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</si>
  <si>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</si>
  <si>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</si>
  <si>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</si>
  <si>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</si>
  <si>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</si>
  <si>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</si>
  <si>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</si>
  <si>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</si>
  <si>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</si>
  <si>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</si>
  <si>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</si>
  <si>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</si>
  <si>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</si>
  <si>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</si>
  <si>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</si>
  <si>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</si>
  <si>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</si>
  <si>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</si>
  <si>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</si>
  <si>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</si>
  <si>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</si>
  <si>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</si>
  <si>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</si>
  <si>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</si>
  <si>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</si>
  <si>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</si>
  <si>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</si>
  <si>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</si>
  <si>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</si>
  <si>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</si>
  <si>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</si>
  <si>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</si>
  <si>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</si>
  <si>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</si>
  <si>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</si>
  <si>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</si>
  <si>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</si>
  <si>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</si>
  <si>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</si>
  <si>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</si>
  <si>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</si>
  <si>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</si>
  <si>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</si>
  <si>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</si>
  <si>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</si>
  <si>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</si>
  <si>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</si>
  <si>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</si>
  <si>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</si>
  <si>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</si>
  <si>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</si>
  <si>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</si>
  <si>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</si>
  <si>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</si>
  <si>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</si>
  <si>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</si>
  <si>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</si>
  <si>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</si>
  <si>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</si>
  <si>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</si>
  <si>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</si>
  <si>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</si>
  <si>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</si>
  <si>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</si>
  <si>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</si>
  <si>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</si>
  <si>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</si>
  <si>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12/03/21 - VENCIMENTO 19/03/21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</si>
</sst>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206900</v>
      </c>
      <c r="C7" s="47">
        <f t="shared" si="0"/>
        <v>176091</v>
      </c>
      <c r="D7" s="47">
        <f t="shared" si="0"/>
        <v>238796</v>
      </c>
      <c r="E7" s="47">
        <f t="shared" si="0"/>
        <v>120951</v>
      </c>
      <c r="F7" s="47">
        <f t="shared" si="0"/>
        <v>148599</v>
      </c>
      <c r="G7" s="47">
        <f t="shared" si="0"/>
        <v>167854</v>
      </c>
      <c r="H7" s="47">
        <f t="shared" si="0"/>
        <v>189345</v>
      </c>
      <c r="I7" s="47">
        <f t="shared" si="0"/>
        <v>231589</v>
      </c>
      <c r="J7" s="47">
        <f t="shared" si="0"/>
        <v>69665</v>
      </c>
      <c r="K7" s="47">
        <f t="shared" si="0"/>
        <v>1549790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12454</v>
      </c>
      <c r="C8" s="45">
        <f t="shared" si="1"/>
        <v>11655</v>
      </c>
      <c r="D8" s="45">
        <f t="shared" si="1"/>
        <v>13186</v>
      </c>
      <c r="E8" s="45">
        <f t="shared" si="1"/>
        <v>7559</v>
      </c>
      <c r="F8" s="45">
        <f t="shared" si="1"/>
        <v>9710</v>
      </c>
      <c r="G8" s="45">
        <f t="shared" si="1"/>
        <v>5926</v>
      </c>
      <c r="H8" s="45">
        <f t="shared" si="1"/>
        <v>5449</v>
      </c>
      <c r="I8" s="45">
        <f t="shared" si="1"/>
        <v>12218</v>
      </c>
      <c r="J8" s="45">
        <f t="shared" si="1"/>
        <v>2026</v>
      </c>
      <c r="K8" s="38">
        <f>SUM(B8:J8)</f>
        <v>80183</v>
      </c>
      <c r="L8"/>
      <c r="M8"/>
      <c r="N8"/>
    </row>
    <row r="9" spans="1:14" ht="16.5" customHeight="1">
      <c r="A9" s="22" t="s">
        <v>35</v>
      </c>
      <c r="B9" s="45">
        <v>12441</v>
      </c>
      <c r="C9" s="45">
        <v>11655</v>
      </c>
      <c r="D9" s="45">
        <v>13184</v>
      </c>
      <c r="E9" s="45">
        <v>7548</v>
      </c>
      <c r="F9" s="45">
        <v>9702</v>
      </c>
      <c r="G9" s="45">
        <v>5922</v>
      </c>
      <c r="H9" s="45">
        <v>5449</v>
      </c>
      <c r="I9" s="45">
        <v>12194</v>
      </c>
      <c r="J9" s="45">
        <v>2026</v>
      </c>
      <c r="K9" s="38">
        <f>SUM(B9:J9)</f>
        <v>80121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0</v>
      </c>
      <c r="D10" s="45">
        <v>2</v>
      </c>
      <c r="E10" s="45">
        <v>11</v>
      </c>
      <c r="F10" s="45">
        <v>8</v>
      </c>
      <c r="G10" s="45">
        <v>4</v>
      </c>
      <c r="H10" s="45">
        <v>0</v>
      </c>
      <c r="I10" s="45">
        <v>24</v>
      </c>
      <c r="J10" s="45">
        <v>0</v>
      </c>
      <c r="K10" s="38">
        <f>SUM(B10:J10)</f>
        <v>62</v>
      </c>
      <c r="L10"/>
      <c r="M10"/>
      <c r="N10"/>
    </row>
    <row r="11" spans="1:14" ht="16.5" customHeight="1">
      <c r="A11" s="44" t="s">
        <v>33</v>
      </c>
      <c r="B11" s="43">
        <v>194446</v>
      </c>
      <c r="C11" s="43">
        <v>164436</v>
      </c>
      <c r="D11" s="43">
        <v>225610</v>
      </c>
      <c r="E11" s="43">
        <v>113392</v>
      </c>
      <c r="F11" s="43">
        <v>138889</v>
      </c>
      <c r="G11" s="43">
        <v>161928</v>
      </c>
      <c r="H11" s="43">
        <v>183896</v>
      </c>
      <c r="I11" s="43">
        <v>219371</v>
      </c>
      <c r="J11" s="43">
        <v>67639</v>
      </c>
      <c r="K11" s="38">
        <f>SUM(B11:J11)</f>
        <v>1469607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1.79694181122016</v>
      </c>
      <c r="C15" s="39">
        <v>1.809758437078393</v>
      </c>
      <c r="D15" s="39">
        <v>1.441947283702213</v>
      </c>
      <c r="E15" s="39">
        <v>1.929422595800457</v>
      </c>
      <c r="F15" s="39">
        <v>1.573892482398577</v>
      </c>
      <c r="G15" s="39">
        <v>1.498824848526968</v>
      </c>
      <c r="H15" s="39">
        <v>1.510879063629199</v>
      </c>
      <c r="I15" s="39">
        <v>1.644480536606964</v>
      </c>
      <c r="J15" s="39">
        <v>1.827956186682454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1280367.5100000002</v>
      </c>
      <c r="C17" s="36">
        <f aca="true" t="shared" si="2" ref="C17:J17">C18+C19+C20+C21+C22+C23+C24</f>
        <v>1199646.2199999997</v>
      </c>
      <c r="D17" s="36">
        <f t="shared" si="2"/>
        <v>1425659.73</v>
      </c>
      <c r="E17" s="36">
        <f t="shared" si="2"/>
        <v>850252.5</v>
      </c>
      <c r="F17" s="36">
        <f t="shared" si="2"/>
        <v>897728.2399999999</v>
      </c>
      <c r="G17" s="36">
        <f t="shared" si="2"/>
        <v>974910.3299999998</v>
      </c>
      <c r="H17" s="36">
        <f t="shared" si="2"/>
        <v>880587.6199999999</v>
      </c>
      <c r="I17" s="36">
        <f t="shared" si="2"/>
        <v>1207452.39</v>
      </c>
      <c r="J17" s="36">
        <f t="shared" si="2"/>
        <v>442819.01999999996</v>
      </c>
      <c r="K17" s="36">
        <f aca="true" t="shared" si="3" ref="K17:K24">SUM(B17:J17)</f>
        <v>9159423.56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694480.54</v>
      </c>
      <c r="C18" s="30">
        <f t="shared" si="4"/>
        <v>648824.9</v>
      </c>
      <c r="D18" s="30">
        <f t="shared" si="4"/>
        <v>974645.87</v>
      </c>
      <c r="E18" s="30">
        <f t="shared" si="4"/>
        <v>429787.28</v>
      </c>
      <c r="F18" s="30">
        <f t="shared" si="4"/>
        <v>558405.32</v>
      </c>
      <c r="G18" s="30">
        <f t="shared" si="4"/>
        <v>637761.27</v>
      </c>
      <c r="H18" s="30">
        <f t="shared" si="4"/>
        <v>573469.2</v>
      </c>
      <c r="I18" s="30">
        <f t="shared" si="4"/>
        <v>708037.05</v>
      </c>
      <c r="J18" s="30">
        <f t="shared" si="4"/>
        <v>241312.59</v>
      </c>
      <c r="K18" s="30">
        <f t="shared" si="3"/>
        <v>5466724.02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553460.58</v>
      </c>
      <c r="C19" s="30">
        <f t="shared" si="5"/>
        <v>525391.44</v>
      </c>
      <c r="D19" s="30">
        <f t="shared" si="5"/>
        <v>430742.09</v>
      </c>
      <c r="E19" s="30">
        <f t="shared" si="5"/>
        <v>399454.01</v>
      </c>
      <c r="F19" s="30">
        <f t="shared" si="5"/>
        <v>320464.62</v>
      </c>
      <c r="G19" s="30">
        <f t="shared" si="5"/>
        <v>318131.17</v>
      </c>
      <c r="H19" s="30">
        <f t="shared" si="5"/>
        <v>292973.41</v>
      </c>
      <c r="I19" s="30">
        <f t="shared" si="5"/>
        <v>456316.1</v>
      </c>
      <c r="J19" s="30">
        <f t="shared" si="5"/>
        <v>199796.25</v>
      </c>
      <c r="K19" s="30">
        <f t="shared" si="3"/>
        <v>3496729.6700000004</v>
      </c>
      <c r="L19"/>
      <c r="M19"/>
      <c r="N19"/>
    </row>
    <row r="20" spans="1:14" ht="16.5" customHeight="1">
      <c r="A20" s="18" t="s">
        <v>28</v>
      </c>
      <c r="B20" s="30">
        <v>31297.36</v>
      </c>
      <c r="C20" s="30">
        <v>22747.42</v>
      </c>
      <c r="D20" s="30">
        <v>20828.46</v>
      </c>
      <c r="E20" s="30">
        <v>19669.98</v>
      </c>
      <c r="F20" s="30">
        <v>20606.75</v>
      </c>
      <c r="G20" s="30">
        <v>18772.46</v>
      </c>
      <c r="H20" s="30">
        <v>21206.91</v>
      </c>
      <c r="I20" s="30">
        <v>40416.78</v>
      </c>
      <c r="J20" s="30">
        <v>9915.17</v>
      </c>
      <c r="K20" s="30">
        <f t="shared" si="3"/>
        <v>205461.29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-212.2</v>
      </c>
      <c r="C23" s="30">
        <v>0</v>
      </c>
      <c r="D23" s="30">
        <v>0</v>
      </c>
      <c r="E23" s="30">
        <v>0</v>
      </c>
      <c r="F23" s="30">
        <v>0</v>
      </c>
      <c r="G23" s="30">
        <v>-1095.8</v>
      </c>
      <c r="H23" s="30">
        <v>0</v>
      </c>
      <c r="I23" s="30">
        <v>0</v>
      </c>
      <c r="J23" s="30">
        <v>0</v>
      </c>
      <c r="K23" s="30">
        <f t="shared" si="3"/>
        <v>-1308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-97834.20000000001</v>
      </c>
      <c r="C27" s="30">
        <f t="shared" si="6"/>
        <v>-54669.9</v>
      </c>
      <c r="D27" s="30">
        <f t="shared" si="6"/>
        <v>-90001.85</v>
      </c>
      <c r="E27" s="30">
        <f t="shared" si="6"/>
        <v>-76802.81999999999</v>
      </c>
      <c r="F27" s="30">
        <f t="shared" si="6"/>
        <v>-42688.8</v>
      </c>
      <c r="G27" s="30">
        <f t="shared" si="6"/>
        <v>-80537.77</v>
      </c>
      <c r="H27" s="30">
        <f t="shared" si="6"/>
        <v>-34693.96</v>
      </c>
      <c r="I27" s="30">
        <f t="shared" si="6"/>
        <v>-70380.25</v>
      </c>
      <c r="J27" s="30">
        <f t="shared" si="6"/>
        <v>-19429.3</v>
      </c>
      <c r="K27" s="30">
        <f aca="true" t="shared" si="7" ref="K27:K35">SUM(B27:J27)</f>
        <v>-567038.8500000001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-97834.20000000001</v>
      </c>
      <c r="C28" s="30">
        <f t="shared" si="8"/>
        <v>-54669.9</v>
      </c>
      <c r="D28" s="30">
        <f t="shared" si="8"/>
        <v>-71505.25</v>
      </c>
      <c r="E28" s="30">
        <f t="shared" si="8"/>
        <v>-76802.81999999999</v>
      </c>
      <c r="F28" s="30">
        <f t="shared" si="8"/>
        <v>-42688.8</v>
      </c>
      <c r="G28" s="30">
        <f t="shared" si="8"/>
        <v>-80537.77</v>
      </c>
      <c r="H28" s="30">
        <f t="shared" si="8"/>
        <v>-34693.96</v>
      </c>
      <c r="I28" s="30">
        <f t="shared" si="8"/>
        <v>-70380.25</v>
      </c>
      <c r="J28" s="30">
        <f t="shared" si="8"/>
        <v>-14074.63</v>
      </c>
      <c r="K28" s="30">
        <f t="shared" si="7"/>
        <v>-543187.58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-54740.4</v>
      </c>
      <c r="C29" s="30">
        <f aca="true" t="shared" si="9" ref="C29:J29">-ROUND((C9)*$E$3,2)</f>
        <v>-51282</v>
      </c>
      <c r="D29" s="30">
        <f t="shared" si="9"/>
        <v>-58009.6</v>
      </c>
      <c r="E29" s="30">
        <f t="shared" si="9"/>
        <v>-33211.2</v>
      </c>
      <c r="F29" s="30">
        <f t="shared" si="9"/>
        <v>-42688.8</v>
      </c>
      <c r="G29" s="30">
        <f t="shared" si="9"/>
        <v>-26056.8</v>
      </c>
      <c r="H29" s="30">
        <f t="shared" si="9"/>
        <v>-23975.6</v>
      </c>
      <c r="I29" s="30">
        <f t="shared" si="9"/>
        <v>-53653.6</v>
      </c>
      <c r="J29" s="30">
        <f t="shared" si="9"/>
        <v>-8914.4</v>
      </c>
      <c r="K29" s="30">
        <f t="shared" si="7"/>
        <v>-352532.39999999997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-638</v>
      </c>
      <c r="C31" s="30">
        <v>-61.6</v>
      </c>
      <c r="D31" s="30">
        <v>-215.6</v>
      </c>
      <c r="E31" s="30">
        <v>-369.6</v>
      </c>
      <c r="F31" s="26">
        <v>0</v>
      </c>
      <c r="G31" s="30">
        <v>-308</v>
      </c>
      <c r="H31" s="30">
        <v>-91.01</v>
      </c>
      <c r="I31" s="30">
        <v>-142.03</v>
      </c>
      <c r="J31" s="30">
        <v>-43.81</v>
      </c>
      <c r="K31" s="30">
        <f t="shared" si="7"/>
        <v>-1869.65</v>
      </c>
      <c r="L31"/>
      <c r="M31"/>
      <c r="N31"/>
    </row>
    <row r="32" spans="1:14" ht="16.5" customHeight="1">
      <c r="A32" s="25" t="s">
        <v>21</v>
      </c>
      <c r="B32" s="30">
        <v>-42455.8</v>
      </c>
      <c r="C32" s="30">
        <v>-3326.3</v>
      </c>
      <c r="D32" s="30">
        <v>-13280.05</v>
      </c>
      <c r="E32" s="30">
        <v>-43222.02</v>
      </c>
      <c r="F32" s="26">
        <v>0</v>
      </c>
      <c r="G32" s="30">
        <v>-54172.97</v>
      </c>
      <c r="H32" s="30">
        <v>-10627.35</v>
      </c>
      <c r="I32" s="30">
        <v>-16584.62</v>
      </c>
      <c r="J32" s="30">
        <v>-5116.42</v>
      </c>
      <c r="K32" s="30">
        <f t="shared" si="7"/>
        <v>-188785.53000000003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1182533.3100000003</v>
      </c>
      <c r="C47" s="27">
        <f aca="true" t="shared" si="11" ref="C47:J47">IF(C17+C27+C48&lt;0,0,C17+C27+C48)</f>
        <v>1144976.3199999998</v>
      </c>
      <c r="D47" s="27">
        <f t="shared" si="11"/>
        <v>1335657.88</v>
      </c>
      <c r="E47" s="27">
        <f t="shared" si="11"/>
        <v>773449.68</v>
      </c>
      <c r="F47" s="27">
        <f t="shared" si="11"/>
        <v>855039.4399999998</v>
      </c>
      <c r="G47" s="27">
        <f t="shared" si="11"/>
        <v>894372.5599999998</v>
      </c>
      <c r="H47" s="27">
        <f t="shared" si="11"/>
        <v>845893.6599999999</v>
      </c>
      <c r="I47" s="27">
        <f t="shared" si="11"/>
        <v>1137072.14</v>
      </c>
      <c r="J47" s="27">
        <f t="shared" si="11"/>
        <v>423389.72</v>
      </c>
      <c r="K47" s="20">
        <f>SUM(B47:J47)</f>
        <v>8592384.709999999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1182533.3</v>
      </c>
      <c r="C53" s="10">
        <f t="shared" si="13"/>
        <v>1144976.31</v>
      </c>
      <c r="D53" s="10">
        <f t="shared" si="13"/>
        <v>1335657.89</v>
      </c>
      <c r="E53" s="10">
        <f t="shared" si="13"/>
        <v>773449.69</v>
      </c>
      <c r="F53" s="10">
        <f t="shared" si="13"/>
        <v>855039.44</v>
      </c>
      <c r="G53" s="10">
        <f t="shared" si="13"/>
        <v>894372.57</v>
      </c>
      <c r="H53" s="10">
        <f t="shared" si="13"/>
        <v>845893.65</v>
      </c>
      <c r="I53" s="10">
        <f>SUM(I54:I66)</f>
        <v>1137072.13</v>
      </c>
      <c r="J53" s="10">
        <f t="shared" si="13"/>
        <v>423389.73</v>
      </c>
      <c r="K53" s="5">
        <f>SUM(K54:K66)</f>
        <v>8592384.709999999</v>
      </c>
      <c r="L53" s="9"/>
    </row>
    <row r="54" spans="1:11" ht="16.5" customHeight="1">
      <c r="A54" s="7" t="s">
        <v>60</v>
      </c>
      <c r="B54" s="8">
        <v>1033888.86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1033888.86</v>
      </c>
    </row>
    <row r="55" spans="1:11" ht="16.5" customHeight="1">
      <c r="A55" s="7" t="s">
        <v>61</v>
      </c>
      <c r="B55" s="8">
        <v>148644.44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148644.44</v>
      </c>
    </row>
    <row r="56" spans="1:11" ht="16.5" customHeight="1">
      <c r="A56" s="7" t="s">
        <v>4</v>
      </c>
      <c r="B56" s="6">
        <v>0</v>
      </c>
      <c r="C56" s="8">
        <v>1144976.31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1144976.31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1335657.89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1335657.89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773449.69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773449.69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855039.44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855039.44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894372.57</v>
      </c>
      <c r="H60" s="6">
        <v>0</v>
      </c>
      <c r="I60" s="6">
        <v>0</v>
      </c>
      <c r="J60" s="6">
        <v>0</v>
      </c>
      <c r="K60" s="5">
        <f t="shared" si="14"/>
        <v>894372.57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845893.65</v>
      </c>
      <c r="I61" s="6">
        <v>0</v>
      </c>
      <c r="J61" s="6">
        <v>0</v>
      </c>
      <c r="K61" s="5">
        <f t="shared" si="14"/>
        <v>845893.65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415486.16</v>
      </c>
      <c r="J63" s="6">
        <v>0</v>
      </c>
      <c r="K63" s="5">
        <f t="shared" si="14"/>
        <v>415486.16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721585.97</v>
      </c>
      <c r="J64" s="6">
        <v>0</v>
      </c>
      <c r="K64" s="5">
        <f t="shared" si="14"/>
        <v>721585.97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423389.73</v>
      </c>
      <c r="K65" s="5">
        <f t="shared" si="14"/>
        <v>423389.73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2021-03-18T20:26:01Z</dcterms:modified>
  <cp:category/>
  <cp:version/>
  <cp:contentType/>
  <cp:contentStatus/>
</cp:coreProperties>
</file>