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<sst xmlns="http://schemas.openxmlformats.org/spreadsheetml/2006/main" count="74" uniqueCount="73">
  <si>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</si>
  <si>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</si>
  <si>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</si>
  <si>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</si>
  <si>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</si>
  <si>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</si>
  <si>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</si>
  <si>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</si>
  <si>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</si>
  <si>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</si>
  <si>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</si>
  <si>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</si>
  <si>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</si>
  <si>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</si>
  <si>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</si>
  <si>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</si>
  <si>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</si>
  <si>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</si>
  <si>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</si>
  <si>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</si>
  <si>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</si>
  <si>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</si>
  <si>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</si>
  <si>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</si>
  <si>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</si>
  <si>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</si>
  <si>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</si>
  <si>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</si>
  <si>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</si>
  <si>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</si>
  <si>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</si>
  <si>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</si>
  <si>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</si>
  <si>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</si>
  <si>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</si>
  <si>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</si>
  <si>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</si>
  <si>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</si>
  <si>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</si>
  <si>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</si>
  <si>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</si>
  <si>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</si>
  <si>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</si>
  <si>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</si>
  <si>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</si>
  <si>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</si>
  <si>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</si>
  <si>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</si>
  <si>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</si>
  <si>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</si>
  <si>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</si>
  <si>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</si>
  <si>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</si>
  <si>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</si>
  <si>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</si>
  <si>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</si>
  <si>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</si>
  <si>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</si>
  <si>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</si>
  <si>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</si>
  <si>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</si>
  <si>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</si>
  <si>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</si>
  <si>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</si>
  <si>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</si>
  <si>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</si>
  <si>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</si>
  <si>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</si>
  <si>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</si>
  <si>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</si>
  <si>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</si>
  <si>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</si>
  <si>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11/03/21 - VENCIMENTO 18/03/21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</si>
</sst>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205768</v>
      </c>
      <c r="C7" s="47">
        <f t="shared" si="0"/>
        <v>175934</v>
      </c>
      <c r="D7" s="47">
        <f t="shared" si="0"/>
        <v>235781</v>
      </c>
      <c r="E7" s="47">
        <f t="shared" si="0"/>
        <v>120091</v>
      </c>
      <c r="F7" s="47">
        <f t="shared" si="0"/>
        <v>147596</v>
      </c>
      <c r="G7" s="47">
        <f t="shared" si="0"/>
        <v>165875</v>
      </c>
      <c r="H7" s="47">
        <f t="shared" si="0"/>
        <v>184166</v>
      </c>
      <c r="I7" s="47">
        <f t="shared" si="0"/>
        <v>234630</v>
      </c>
      <c r="J7" s="47">
        <f t="shared" si="0"/>
        <v>69582</v>
      </c>
      <c r="K7" s="47">
        <f t="shared" si="0"/>
        <v>1539423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11805</v>
      </c>
      <c r="C8" s="45">
        <f t="shared" si="1"/>
        <v>10904</v>
      </c>
      <c r="D8" s="45">
        <f t="shared" si="1"/>
        <v>12406</v>
      </c>
      <c r="E8" s="45">
        <f t="shared" si="1"/>
        <v>7156</v>
      </c>
      <c r="F8" s="45">
        <f t="shared" si="1"/>
        <v>9252</v>
      </c>
      <c r="G8" s="45">
        <f t="shared" si="1"/>
        <v>5716</v>
      </c>
      <c r="H8" s="45">
        <f t="shared" si="1"/>
        <v>4822</v>
      </c>
      <c r="I8" s="45">
        <f t="shared" si="1"/>
        <v>11737</v>
      </c>
      <c r="J8" s="45">
        <f t="shared" si="1"/>
        <v>1917</v>
      </c>
      <c r="K8" s="38">
        <f>SUM(B8:J8)</f>
        <v>75715</v>
      </c>
      <c r="L8"/>
      <c r="M8"/>
      <c r="N8"/>
    </row>
    <row r="9" spans="1:14" ht="16.5" customHeight="1">
      <c r="A9" s="22" t="s">
        <v>35</v>
      </c>
      <c r="B9" s="45">
        <v>11793</v>
      </c>
      <c r="C9" s="45">
        <v>10902</v>
      </c>
      <c r="D9" s="45">
        <v>12403</v>
      </c>
      <c r="E9" s="45">
        <v>7139</v>
      </c>
      <c r="F9" s="45">
        <v>9241</v>
      </c>
      <c r="G9" s="45">
        <v>5715</v>
      </c>
      <c r="H9" s="45">
        <v>4822</v>
      </c>
      <c r="I9" s="45">
        <v>11708</v>
      </c>
      <c r="J9" s="45">
        <v>1917</v>
      </c>
      <c r="K9" s="38">
        <f>SUM(B9:J9)</f>
        <v>75640</v>
      </c>
      <c r="L9"/>
      <c r="M9"/>
      <c r="N9"/>
    </row>
    <row r="10" spans="1:14" ht="16.5" customHeight="1">
      <c r="A10" s="22" t="s">
        <v>34</v>
      </c>
      <c r="B10" s="45">
        <v>12</v>
      </c>
      <c r="C10" s="45">
        <v>2</v>
      </c>
      <c r="D10" s="45">
        <v>3</v>
      </c>
      <c r="E10" s="45">
        <v>17</v>
      </c>
      <c r="F10" s="45">
        <v>11</v>
      </c>
      <c r="G10" s="45">
        <v>1</v>
      </c>
      <c r="H10" s="45">
        <v>0</v>
      </c>
      <c r="I10" s="45">
        <v>29</v>
      </c>
      <c r="J10" s="45">
        <v>0</v>
      </c>
      <c r="K10" s="38">
        <f>SUM(B10:J10)</f>
        <v>75</v>
      </c>
      <c r="L10"/>
      <c r="M10"/>
      <c r="N10"/>
    </row>
    <row r="11" spans="1:14" ht="16.5" customHeight="1">
      <c r="A11" s="44" t="s">
        <v>33</v>
      </c>
      <c r="B11" s="43">
        <v>193963</v>
      </c>
      <c r="C11" s="43">
        <v>165030</v>
      </c>
      <c r="D11" s="43">
        <v>223375</v>
      </c>
      <c r="E11" s="43">
        <v>112935</v>
      </c>
      <c r="F11" s="43">
        <v>138344</v>
      </c>
      <c r="G11" s="43">
        <v>160159</v>
      </c>
      <c r="H11" s="43">
        <v>179344</v>
      </c>
      <c r="I11" s="43">
        <v>222893</v>
      </c>
      <c r="J11" s="43">
        <v>67665</v>
      </c>
      <c r="K11" s="38">
        <f>SUM(B11:J11)</f>
        <v>1463708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1.81338001103344</v>
      </c>
      <c r="C15" s="39">
        <v>1.813951353714543</v>
      </c>
      <c r="D15" s="39">
        <v>1.462202763758398</v>
      </c>
      <c r="E15" s="39">
        <v>1.953098774001052</v>
      </c>
      <c r="F15" s="39">
        <v>1.584664990300538</v>
      </c>
      <c r="G15" s="39">
        <v>1.499348963675509</v>
      </c>
      <c r="H15" s="39">
        <v>1.533075378625302</v>
      </c>
      <c r="I15" s="39">
        <v>1.629730547430263</v>
      </c>
      <c r="J15" s="39">
        <v>1.824313569593187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1285103.8299999998</v>
      </c>
      <c r="C17" s="36">
        <f aca="true" t="shared" si="2" ref="C17:J17">C18+C19+C20+C21+C22+C23+C24</f>
        <v>1200605.8000000003</v>
      </c>
      <c r="D17" s="36">
        <f t="shared" si="2"/>
        <v>1427274.4600000002</v>
      </c>
      <c r="E17" s="36">
        <f t="shared" si="2"/>
        <v>855027.61</v>
      </c>
      <c r="F17" s="36">
        <f t="shared" si="2"/>
        <v>897604.4299999999</v>
      </c>
      <c r="G17" s="36">
        <f t="shared" si="2"/>
        <v>963524.9600000001</v>
      </c>
      <c r="H17" s="36">
        <f t="shared" si="2"/>
        <v>868824.19</v>
      </c>
      <c r="I17" s="36">
        <f t="shared" si="2"/>
        <v>1212243.99</v>
      </c>
      <c r="J17" s="36">
        <f t="shared" si="2"/>
        <v>441382.8</v>
      </c>
      <c r="K17" s="36">
        <f aca="true" t="shared" si="3" ref="K17:K24">SUM(B17:J17)</f>
        <v>9151592.07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690680.87</v>
      </c>
      <c r="C18" s="30">
        <f t="shared" si="4"/>
        <v>648246.42</v>
      </c>
      <c r="D18" s="30">
        <f t="shared" si="4"/>
        <v>962340.15</v>
      </c>
      <c r="E18" s="30">
        <f t="shared" si="4"/>
        <v>426731.36</v>
      </c>
      <c r="F18" s="30">
        <f t="shared" si="4"/>
        <v>554636.25</v>
      </c>
      <c r="G18" s="30">
        <f t="shared" si="4"/>
        <v>630242.06</v>
      </c>
      <c r="H18" s="30">
        <f t="shared" si="4"/>
        <v>557783.56</v>
      </c>
      <c r="I18" s="30">
        <f t="shared" si="4"/>
        <v>717334.3</v>
      </c>
      <c r="J18" s="30">
        <f t="shared" si="4"/>
        <v>241025.09</v>
      </c>
      <c r="K18" s="30">
        <f t="shared" si="3"/>
        <v>5429020.06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561786.01</v>
      </c>
      <c r="C19" s="30">
        <f t="shared" si="5"/>
        <v>527641.05</v>
      </c>
      <c r="D19" s="30">
        <f t="shared" si="5"/>
        <v>444796.28</v>
      </c>
      <c r="E19" s="30">
        <f t="shared" si="5"/>
        <v>406717.14</v>
      </c>
      <c r="F19" s="30">
        <f t="shared" si="5"/>
        <v>324276.4</v>
      </c>
      <c r="G19" s="30">
        <f t="shared" si="5"/>
        <v>314710.72</v>
      </c>
      <c r="H19" s="30">
        <f t="shared" si="5"/>
        <v>297340.68</v>
      </c>
      <c r="I19" s="30">
        <f t="shared" si="5"/>
        <v>451727.32</v>
      </c>
      <c r="J19" s="30">
        <f t="shared" si="5"/>
        <v>198680.25</v>
      </c>
      <c r="K19" s="30">
        <f t="shared" si="3"/>
        <v>3527675.8499999996</v>
      </c>
      <c r="L19"/>
      <c r="M19"/>
      <c r="N19"/>
    </row>
    <row r="20" spans="1:14" ht="16.5" customHeight="1">
      <c r="A20" s="18" t="s">
        <v>28</v>
      </c>
      <c r="B20" s="30">
        <v>31295.72</v>
      </c>
      <c r="C20" s="30">
        <v>22035.87</v>
      </c>
      <c r="D20" s="30">
        <v>20694.72</v>
      </c>
      <c r="E20" s="30">
        <v>20237.88</v>
      </c>
      <c r="F20" s="30">
        <v>20440.23</v>
      </c>
      <c r="G20" s="30">
        <v>18545.91</v>
      </c>
      <c r="H20" s="30">
        <v>20761.85</v>
      </c>
      <c r="I20" s="30">
        <v>40499.91</v>
      </c>
      <c r="J20" s="30">
        <v>9882.45</v>
      </c>
      <c r="K20" s="30">
        <f t="shared" si="3"/>
        <v>204394.54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18777.219999999998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-4580.38</v>
      </c>
      <c r="E22" s="30">
        <v>0</v>
      </c>
      <c r="F22" s="30">
        <v>-3089.68</v>
      </c>
      <c r="G22" s="30">
        <v>0</v>
      </c>
      <c r="H22" s="30">
        <v>-9744.36</v>
      </c>
      <c r="I22" s="30">
        <v>0</v>
      </c>
      <c r="J22" s="30">
        <v>-9546.22</v>
      </c>
      <c r="K22" s="30">
        <f t="shared" si="3"/>
        <v>-26960.64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-1314.96</v>
      </c>
      <c r="H23" s="30">
        <v>0</v>
      </c>
      <c r="I23" s="30">
        <v>0</v>
      </c>
      <c r="J23" s="30">
        <v>0</v>
      </c>
      <c r="K23" s="30">
        <f t="shared" si="3"/>
        <v>-1314.96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-96924.45999999999</v>
      </c>
      <c r="C27" s="30">
        <f t="shared" si="6"/>
        <v>-51944.1</v>
      </c>
      <c r="D27" s="30">
        <f t="shared" si="6"/>
        <v>-89189.07</v>
      </c>
      <c r="E27" s="30">
        <f t="shared" si="6"/>
        <v>-79028.62</v>
      </c>
      <c r="F27" s="30">
        <f t="shared" si="6"/>
        <v>-40660.4</v>
      </c>
      <c r="G27" s="30">
        <f t="shared" si="6"/>
        <v>-82892.65</v>
      </c>
      <c r="H27" s="30">
        <f t="shared" si="6"/>
        <v>-33959.729999999996</v>
      </c>
      <c r="I27" s="30">
        <f t="shared" si="6"/>
        <v>-71401.31</v>
      </c>
      <c r="J27" s="30">
        <f t="shared" si="6"/>
        <v>-19924.42</v>
      </c>
      <c r="K27" s="30">
        <f aca="true" t="shared" si="7" ref="K27:K35">SUM(B27:J27)</f>
        <v>-565924.7600000001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-96924.45999999999</v>
      </c>
      <c r="C28" s="30">
        <f t="shared" si="8"/>
        <v>-51944.1</v>
      </c>
      <c r="D28" s="30">
        <f t="shared" si="8"/>
        <v>-70692.47</v>
      </c>
      <c r="E28" s="30">
        <f t="shared" si="8"/>
        <v>-79028.62</v>
      </c>
      <c r="F28" s="30">
        <f t="shared" si="8"/>
        <v>-40660.4</v>
      </c>
      <c r="G28" s="30">
        <f t="shared" si="8"/>
        <v>-82892.65</v>
      </c>
      <c r="H28" s="30">
        <f t="shared" si="8"/>
        <v>-33959.729999999996</v>
      </c>
      <c r="I28" s="30">
        <f t="shared" si="8"/>
        <v>-71401.31</v>
      </c>
      <c r="J28" s="30">
        <f t="shared" si="8"/>
        <v>-14569.75</v>
      </c>
      <c r="K28" s="30">
        <f t="shared" si="7"/>
        <v>-542073.49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-51889.2</v>
      </c>
      <c r="C29" s="30">
        <f aca="true" t="shared" si="9" ref="C29:J29">-ROUND((C9)*$E$3,2)</f>
        <v>-47968.8</v>
      </c>
      <c r="D29" s="30">
        <f t="shared" si="9"/>
        <v>-54573.2</v>
      </c>
      <c r="E29" s="30">
        <f t="shared" si="9"/>
        <v>-31411.6</v>
      </c>
      <c r="F29" s="30">
        <f t="shared" si="9"/>
        <v>-40660.4</v>
      </c>
      <c r="G29" s="30">
        <f t="shared" si="9"/>
        <v>-25146</v>
      </c>
      <c r="H29" s="30">
        <f t="shared" si="9"/>
        <v>-21216.8</v>
      </c>
      <c r="I29" s="30">
        <f t="shared" si="9"/>
        <v>-51515.2</v>
      </c>
      <c r="J29" s="30">
        <f t="shared" si="9"/>
        <v>-8434.8</v>
      </c>
      <c r="K29" s="30">
        <f t="shared" si="7"/>
        <v>-332816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-774.4</v>
      </c>
      <c r="C31" s="30">
        <v>-123.2</v>
      </c>
      <c r="D31" s="30">
        <v>-523.6</v>
      </c>
      <c r="E31" s="30">
        <v>-338.8</v>
      </c>
      <c r="F31" s="26">
        <v>0</v>
      </c>
      <c r="G31" s="30">
        <v>-462</v>
      </c>
      <c r="H31" s="30">
        <v>-91.01</v>
      </c>
      <c r="I31" s="30">
        <v>-142.02</v>
      </c>
      <c r="J31" s="30">
        <v>-43.82</v>
      </c>
      <c r="K31" s="30">
        <f t="shared" si="7"/>
        <v>-2498.8500000000004</v>
      </c>
      <c r="L31"/>
      <c r="M31"/>
      <c r="N31"/>
    </row>
    <row r="32" spans="1:14" ht="16.5" customHeight="1">
      <c r="A32" s="25" t="s">
        <v>21</v>
      </c>
      <c r="B32" s="30">
        <v>-44260.86</v>
      </c>
      <c r="C32" s="30">
        <v>-3852.1</v>
      </c>
      <c r="D32" s="30">
        <v>-15595.67</v>
      </c>
      <c r="E32" s="30">
        <v>-47278.22</v>
      </c>
      <c r="F32" s="26">
        <v>0</v>
      </c>
      <c r="G32" s="30">
        <v>-57284.65</v>
      </c>
      <c r="H32" s="30">
        <v>-12651.92</v>
      </c>
      <c r="I32" s="30">
        <v>-19744.09</v>
      </c>
      <c r="J32" s="30">
        <v>-6091.13</v>
      </c>
      <c r="K32" s="30">
        <f t="shared" si="7"/>
        <v>-206758.64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1188179.3699999999</v>
      </c>
      <c r="C47" s="27">
        <f aca="true" t="shared" si="11" ref="C47:J47">IF(C17+C27+C48&lt;0,0,C17+C27+C48)</f>
        <v>1148661.7000000002</v>
      </c>
      <c r="D47" s="27">
        <f t="shared" si="11"/>
        <v>1338085.3900000001</v>
      </c>
      <c r="E47" s="27">
        <f t="shared" si="11"/>
        <v>775998.99</v>
      </c>
      <c r="F47" s="27">
        <f t="shared" si="11"/>
        <v>856944.0299999999</v>
      </c>
      <c r="G47" s="27">
        <f t="shared" si="11"/>
        <v>880632.31</v>
      </c>
      <c r="H47" s="27">
        <f t="shared" si="11"/>
        <v>834864.46</v>
      </c>
      <c r="I47" s="27">
        <f t="shared" si="11"/>
        <v>1140842.68</v>
      </c>
      <c r="J47" s="27">
        <f t="shared" si="11"/>
        <v>421458.38</v>
      </c>
      <c r="K47" s="20">
        <f>SUM(B47:J47)</f>
        <v>8585667.31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1188179.38</v>
      </c>
      <c r="C53" s="10">
        <f t="shared" si="13"/>
        <v>1148661.69</v>
      </c>
      <c r="D53" s="10">
        <f t="shared" si="13"/>
        <v>1338085.39</v>
      </c>
      <c r="E53" s="10">
        <f t="shared" si="13"/>
        <v>775998.99</v>
      </c>
      <c r="F53" s="10">
        <f t="shared" si="13"/>
        <v>856944.03</v>
      </c>
      <c r="G53" s="10">
        <f t="shared" si="13"/>
        <v>880632.32</v>
      </c>
      <c r="H53" s="10">
        <f t="shared" si="13"/>
        <v>834864.47</v>
      </c>
      <c r="I53" s="10">
        <f>SUM(I54:I66)</f>
        <v>1140842.6800000002</v>
      </c>
      <c r="J53" s="10">
        <f t="shared" si="13"/>
        <v>421458.38</v>
      </c>
      <c r="K53" s="5">
        <f>SUM(K54:K66)</f>
        <v>8585667.330000002</v>
      </c>
      <c r="L53" s="9"/>
    </row>
    <row r="54" spans="1:11" ht="16.5" customHeight="1">
      <c r="A54" s="7" t="s">
        <v>60</v>
      </c>
      <c r="B54" s="8">
        <v>1038587.6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1038587.6</v>
      </c>
    </row>
    <row r="55" spans="1:11" ht="16.5" customHeight="1">
      <c r="A55" s="7" t="s">
        <v>61</v>
      </c>
      <c r="B55" s="8">
        <v>149591.78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149591.78</v>
      </c>
    </row>
    <row r="56" spans="1:11" ht="16.5" customHeight="1">
      <c r="A56" s="7" t="s">
        <v>4</v>
      </c>
      <c r="B56" s="6">
        <v>0</v>
      </c>
      <c r="C56" s="8">
        <v>1148661.69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1148661.69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1338085.39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1338085.39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775998.99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775998.99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856944.03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856944.03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880632.32</v>
      </c>
      <c r="H60" s="6">
        <v>0</v>
      </c>
      <c r="I60" s="6">
        <v>0</v>
      </c>
      <c r="J60" s="6">
        <v>0</v>
      </c>
      <c r="K60" s="5">
        <f t="shared" si="14"/>
        <v>880632.32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834864.47</v>
      </c>
      <c r="I61" s="6">
        <v>0</v>
      </c>
      <c r="J61" s="6">
        <v>0</v>
      </c>
      <c r="K61" s="5">
        <f t="shared" si="14"/>
        <v>834864.47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419373.77</v>
      </c>
      <c r="J63" s="6">
        <v>0</v>
      </c>
      <c r="K63" s="5">
        <f t="shared" si="14"/>
        <v>419373.77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721468.91</v>
      </c>
      <c r="J64" s="6">
        <v>0</v>
      </c>
      <c r="K64" s="5">
        <f t="shared" si="14"/>
        <v>721468.91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8">
        <v>421458.38</v>
      </c>
      <c r="K65" s="5">
        <f t="shared" si="14"/>
        <v>421458.38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2021-03-17T17:45:54Z</dcterms:modified>
  <cp:category/>
  <cp:version/>
  <cp:contentType/>
  <cp:contentStatus/>
</cp:coreProperties>
</file>