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<sst xmlns="http://schemas.openxmlformats.org/spreadsheetml/2006/main" count="74" uniqueCount="73">
  <si>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</si>
  <si>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</si>
  <si>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</si>
  <si>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</si>
  <si>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</si>
  <si>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</si>
  <si>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</si>
  <si>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</si>
  <si>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</si>
  <si>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</si>
  <si>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</si>
  <si>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</si>
  <si>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</si>
  <si>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</si>
  <si>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</si>
  <si>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</si>
  <si>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</si>
  <si>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</si>
  <si>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</si>
  <si>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</si>
  <si>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</si>
  <si>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</si>
  <si>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</si>
  <si>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</si>
  <si>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</si>
  <si>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</si>
  <si>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</si>
  <si>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</si>
  <si>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</si>
  <si>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</si>
  <si>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</si>
  <si>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</si>
  <si>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</si>
  <si>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</si>
  <si>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</si>
  <si>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</si>
  <si>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</si>
  <si>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</si>
  <si>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</si>
  <si>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</si>
  <si>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</si>
  <si>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</si>
  <si>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</si>
  <si>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</si>
  <si>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</si>
  <si>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</si>
  <si>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</si>
  <si>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</si>
  <si>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</si>
  <si>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</si>
  <si>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</si>
  <si>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</si>
  <si>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</si>
  <si>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</si>
  <si>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</si>
  <si>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</si>
  <si>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</si>
  <si>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</si>
  <si>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</si>
  <si>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</si>
  <si>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</si>
  <si>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</si>
  <si>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</si>
  <si>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</si>
  <si>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</si>
  <si>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</si>
  <si>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</si>
  <si>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</si>
  <si>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</si>
  <si>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</si>
  <si>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</si>
  <si>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</si>
  <si>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04/03/21 - VENCIMENTO 11/03/21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</si>
</sst>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247452</v>
      </c>
      <c r="C7" s="47">
        <f t="shared" si="0"/>
        <v>212347</v>
      </c>
      <c r="D7" s="47">
        <f t="shared" si="0"/>
        <v>277680</v>
      </c>
      <c r="E7" s="47">
        <f t="shared" si="0"/>
        <v>145096</v>
      </c>
      <c r="F7" s="47">
        <f t="shared" si="0"/>
        <v>174280</v>
      </c>
      <c r="G7" s="47">
        <f t="shared" si="0"/>
        <v>190527</v>
      </c>
      <c r="H7" s="47">
        <f t="shared" si="0"/>
        <v>219296</v>
      </c>
      <c r="I7" s="47">
        <f t="shared" si="0"/>
        <v>283319</v>
      </c>
      <c r="J7" s="47">
        <f t="shared" si="0"/>
        <v>86495</v>
      </c>
      <c r="K7" s="47">
        <f t="shared" si="0"/>
        <v>1836492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15418</v>
      </c>
      <c r="C8" s="45">
        <f t="shared" si="1"/>
        <v>15130</v>
      </c>
      <c r="D8" s="45">
        <f t="shared" si="1"/>
        <v>16191</v>
      </c>
      <c r="E8" s="45">
        <f t="shared" si="1"/>
        <v>9918</v>
      </c>
      <c r="F8" s="45">
        <f t="shared" si="1"/>
        <v>11830</v>
      </c>
      <c r="G8" s="45">
        <f t="shared" si="1"/>
        <v>7458</v>
      </c>
      <c r="H8" s="45">
        <f t="shared" si="1"/>
        <v>6262</v>
      </c>
      <c r="I8" s="45">
        <f t="shared" si="1"/>
        <v>15527</v>
      </c>
      <c r="J8" s="45">
        <f t="shared" si="1"/>
        <v>2725</v>
      </c>
      <c r="K8" s="38">
        <f>SUM(B8:J8)</f>
        <v>100459</v>
      </c>
      <c r="L8"/>
      <c r="M8"/>
      <c r="N8"/>
    </row>
    <row r="9" spans="1:14" ht="16.5" customHeight="1">
      <c r="A9" s="22" t="s">
        <v>35</v>
      </c>
      <c r="B9" s="45">
        <v>15391</v>
      </c>
      <c r="C9" s="45">
        <v>15126</v>
      </c>
      <c r="D9" s="45">
        <v>16182</v>
      </c>
      <c r="E9" s="45">
        <v>9890</v>
      </c>
      <c r="F9" s="45">
        <v>11821</v>
      </c>
      <c r="G9" s="45">
        <v>7455</v>
      </c>
      <c r="H9" s="45">
        <v>6262</v>
      </c>
      <c r="I9" s="45">
        <v>15488</v>
      </c>
      <c r="J9" s="45">
        <v>2725</v>
      </c>
      <c r="K9" s="38">
        <f>SUM(B9:J9)</f>
        <v>100340</v>
      </c>
      <c r="L9"/>
      <c r="M9"/>
      <c r="N9"/>
    </row>
    <row r="10" spans="1:14" ht="16.5" customHeight="1">
      <c r="A10" s="22" t="s">
        <v>34</v>
      </c>
      <c r="B10" s="45">
        <v>27</v>
      </c>
      <c r="C10" s="45">
        <v>4</v>
      </c>
      <c r="D10" s="45">
        <v>9</v>
      </c>
      <c r="E10" s="45">
        <v>28</v>
      </c>
      <c r="F10" s="45">
        <v>9</v>
      </c>
      <c r="G10" s="45">
        <v>3</v>
      </c>
      <c r="H10" s="45">
        <v>0</v>
      </c>
      <c r="I10" s="45">
        <v>39</v>
      </c>
      <c r="J10" s="45">
        <v>0</v>
      </c>
      <c r="K10" s="38">
        <f>SUM(B10:J10)</f>
        <v>119</v>
      </c>
      <c r="L10"/>
      <c r="M10"/>
      <c r="N10"/>
    </row>
    <row r="11" spans="1:14" ht="16.5" customHeight="1">
      <c r="A11" s="44" t="s">
        <v>33</v>
      </c>
      <c r="B11" s="43">
        <v>232034</v>
      </c>
      <c r="C11" s="43">
        <v>197217</v>
      </c>
      <c r="D11" s="43">
        <v>261489</v>
      </c>
      <c r="E11" s="43">
        <v>135178</v>
      </c>
      <c r="F11" s="43">
        <v>162450</v>
      </c>
      <c r="G11" s="43">
        <v>183069</v>
      </c>
      <c r="H11" s="43">
        <v>213034</v>
      </c>
      <c r="I11" s="43">
        <v>267792</v>
      </c>
      <c r="J11" s="43">
        <v>83770</v>
      </c>
      <c r="K11" s="38">
        <f>SUM(B11:J11)</f>
        <v>1736033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1.489511759845285</v>
      </c>
      <c r="C15" s="39">
        <v>1.492875249487417</v>
      </c>
      <c r="D15" s="39">
        <v>1.225444523178952</v>
      </c>
      <c r="E15" s="39">
        <v>1.596540088291573</v>
      </c>
      <c r="F15" s="39">
        <v>1.337219182479605</v>
      </c>
      <c r="G15" s="39">
        <v>1.309458948534436</v>
      </c>
      <c r="H15" s="39">
        <v>1.290234339875874</v>
      </c>
      <c r="I15" s="39">
        <v>1.333184917320409</v>
      </c>
      <c r="J15" s="39">
        <v>1.457517870023625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1269164.71</v>
      </c>
      <c r="C17" s="36">
        <f aca="true" t="shared" si="2" ref="C17:J17">C18+C19+C20+C21+C22+C23+C24</f>
        <v>1193242.8800000001</v>
      </c>
      <c r="D17" s="36">
        <f t="shared" si="2"/>
        <v>1408502.26</v>
      </c>
      <c r="E17" s="36">
        <f t="shared" si="2"/>
        <v>844957.4199999999</v>
      </c>
      <c r="F17" s="36">
        <f t="shared" si="2"/>
        <v>894334.3099999999</v>
      </c>
      <c r="G17" s="36">
        <f t="shared" si="2"/>
        <v>966955.95</v>
      </c>
      <c r="H17" s="36">
        <f t="shared" si="2"/>
        <v>870452.8</v>
      </c>
      <c r="I17" s="36">
        <f t="shared" si="2"/>
        <v>1198118.81</v>
      </c>
      <c r="J17" s="36">
        <f t="shared" si="2"/>
        <v>438568.14</v>
      </c>
      <c r="K17" s="36">
        <f aca="true" t="shared" si="3" ref="K17:K24">SUM(B17:J17)</f>
        <v>9084297.28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830597.38</v>
      </c>
      <c r="C18" s="30">
        <f t="shared" si="4"/>
        <v>782413.76</v>
      </c>
      <c r="D18" s="30">
        <f t="shared" si="4"/>
        <v>1133350.92</v>
      </c>
      <c r="E18" s="30">
        <f t="shared" si="4"/>
        <v>515584.13</v>
      </c>
      <c r="F18" s="30">
        <f t="shared" si="4"/>
        <v>654909.38</v>
      </c>
      <c r="G18" s="30">
        <f t="shared" si="4"/>
        <v>723907.34</v>
      </c>
      <c r="H18" s="30">
        <f t="shared" si="4"/>
        <v>664181.8</v>
      </c>
      <c r="I18" s="30">
        <f t="shared" si="4"/>
        <v>866191.18</v>
      </c>
      <c r="J18" s="30">
        <f t="shared" si="4"/>
        <v>299610.03</v>
      </c>
      <c r="K18" s="30">
        <f t="shared" si="3"/>
        <v>6470745.92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406587.19</v>
      </c>
      <c r="C19" s="30">
        <f t="shared" si="5"/>
        <v>385632.38</v>
      </c>
      <c r="D19" s="30">
        <f t="shared" si="5"/>
        <v>255507.76</v>
      </c>
      <c r="E19" s="30">
        <f t="shared" si="5"/>
        <v>307566.6</v>
      </c>
      <c r="F19" s="30">
        <f t="shared" si="5"/>
        <v>220848.01</v>
      </c>
      <c r="G19" s="30">
        <f t="shared" si="5"/>
        <v>224019.6</v>
      </c>
      <c r="H19" s="30">
        <f t="shared" si="5"/>
        <v>192768.37</v>
      </c>
      <c r="I19" s="30">
        <f t="shared" si="5"/>
        <v>288601.84</v>
      </c>
      <c r="J19" s="30">
        <f t="shared" si="5"/>
        <v>137076.94</v>
      </c>
      <c r="K19" s="30">
        <f t="shared" si="3"/>
        <v>2418608.69</v>
      </c>
      <c r="L19"/>
      <c r="M19"/>
      <c r="N19"/>
    </row>
    <row r="20" spans="1:14" ht="16.5" customHeight="1">
      <c r="A20" s="18" t="s">
        <v>28</v>
      </c>
      <c r="B20" s="30">
        <v>30638.91</v>
      </c>
      <c r="C20" s="30">
        <v>22514.28</v>
      </c>
      <c r="D20" s="30">
        <v>20200.27</v>
      </c>
      <c r="E20" s="30">
        <v>20465.46</v>
      </c>
      <c r="F20" s="30">
        <v>20325.37</v>
      </c>
      <c r="G20" s="30">
        <v>18564.42</v>
      </c>
      <c r="H20" s="30">
        <v>20564.53</v>
      </c>
      <c r="I20" s="30">
        <v>40643.33</v>
      </c>
      <c r="J20" s="30">
        <v>10086.16</v>
      </c>
      <c r="K20" s="30">
        <f t="shared" si="3"/>
        <v>204002.73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18777.219999999998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-4580.38</v>
      </c>
      <c r="E22" s="30">
        <v>0</v>
      </c>
      <c r="F22" s="30">
        <v>-3089.68</v>
      </c>
      <c r="G22" s="30">
        <v>0</v>
      </c>
      <c r="H22" s="30">
        <v>-9744.36</v>
      </c>
      <c r="I22" s="30">
        <v>0</v>
      </c>
      <c r="J22" s="30">
        <v>-9546.22</v>
      </c>
      <c r="K22" s="30">
        <f t="shared" si="3"/>
        <v>-26960.64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-876.64</v>
      </c>
      <c r="H23" s="30">
        <v>0</v>
      </c>
      <c r="I23" s="30">
        <v>0</v>
      </c>
      <c r="J23" s="30">
        <v>0</v>
      </c>
      <c r="K23" s="30">
        <f t="shared" si="3"/>
        <v>-876.64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-127934.06999999999</v>
      </c>
      <c r="C27" s="30">
        <f t="shared" si="6"/>
        <v>-72561.25</v>
      </c>
      <c r="D27" s="30">
        <f t="shared" si="6"/>
        <v>-110823.84</v>
      </c>
      <c r="E27" s="30">
        <f t="shared" si="6"/>
        <v>-101655.81</v>
      </c>
      <c r="F27" s="30">
        <f t="shared" si="6"/>
        <v>-52012.4</v>
      </c>
      <c r="G27" s="30">
        <f t="shared" si="6"/>
        <v>-118900</v>
      </c>
      <c r="H27" s="30">
        <f t="shared" si="6"/>
        <v>-42869.03</v>
      </c>
      <c r="I27" s="30">
        <f t="shared" si="6"/>
        <v>-92049.09</v>
      </c>
      <c r="J27" s="30">
        <f t="shared" si="6"/>
        <v>-24718.489999999998</v>
      </c>
      <c r="K27" s="30">
        <f aca="true" t="shared" si="7" ref="K27:K35">SUM(B27:J27)</f>
        <v>-743523.9800000001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-127934.06999999999</v>
      </c>
      <c r="C28" s="30">
        <f t="shared" si="8"/>
        <v>-72561.25</v>
      </c>
      <c r="D28" s="30">
        <f t="shared" si="8"/>
        <v>-92327.24</v>
      </c>
      <c r="E28" s="30">
        <f t="shared" si="8"/>
        <v>-101655.81</v>
      </c>
      <c r="F28" s="30">
        <f t="shared" si="8"/>
        <v>-52012.4</v>
      </c>
      <c r="G28" s="30">
        <f t="shared" si="8"/>
        <v>-118900</v>
      </c>
      <c r="H28" s="30">
        <f t="shared" si="8"/>
        <v>-42869.03</v>
      </c>
      <c r="I28" s="30">
        <f t="shared" si="8"/>
        <v>-92049.09</v>
      </c>
      <c r="J28" s="30">
        <f t="shared" si="8"/>
        <v>-19363.82</v>
      </c>
      <c r="K28" s="30">
        <f t="shared" si="7"/>
        <v>-719672.71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-67720.4</v>
      </c>
      <c r="C29" s="30">
        <f aca="true" t="shared" si="9" ref="C29:J29">-ROUND((C9)*$E$3,2)</f>
        <v>-66554.4</v>
      </c>
      <c r="D29" s="30">
        <f t="shared" si="9"/>
        <v>-71200.8</v>
      </c>
      <c r="E29" s="30">
        <f t="shared" si="9"/>
        <v>-43516</v>
      </c>
      <c r="F29" s="30">
        <f t="shared" si="9"/>
        <v>-52012.4</v>
      </c>
      <c r="G29" s="30">
        <f t="shared" si="9"/>
        <v>-32802</v>
      </c>
      <c r="H29" s="30">
        <f t="shared" si="9"/>
        <v>-27552.8</v>
      </c>
      <c r="I29" s="30">
        <f t="shared" si="9"/>
        <v>-68147.2</v>
      </c>
      <c r="J29" s="30">
        <f t="shared" si="9"/>
        <v>-11990</v>
      </c>
      <c r="K29" s="30">
        <f t="shared" si="7"/>
        <v>-441496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-2939.2</v>
      </c>
      <c r="C31" s="30">
        <v>-616</v>
      </c>
      <c r="D31" s="30">
        <v>-1047.2</v>
      </c>
      <c r="E31" s="30">
        <v>-607.2</v>
      </c>
      <c r="F31" s="26">
        <v>0</v>
      </c>
      <c r="G31" s="30">
        <v>-1540</v>
      </c>
      <c r="H31" s="30">
        <v>-270.67</v>
      </c>
      <c r="I31" s="30">
        <v>-422.39</v>
      </c>
      <c r="J31" s="30">
        <v>-130.31</v>
      </c>
      <c r="K31" s="30">
        <f t="shared" si="7"/>
        <v>-7572.97</v>
      </c>
      <c r="L31"/>
      <c r="M31"/>
      <c r="N31"/>
    </row>
    <row r="32" spans="1:14" ht="16.5" customHeight="1">
      <c r="A32" s="25" t="s">
        <v>21</v>
      </c>
      <c r="B32" s="30">
        <v>-57274.47</v>
      </c>
      <c r="C32" s="30">
        <v>-5390.85</v>
      </c>
      <c r="D32" s="30">
        <v>-20079.24</v>
      </c>
      <c r="E32" s="30">
        <v>-57532.61</v>
      </c>
      <c r="F32" s="26">
        <v>0</v>
      </c>
      <c r="G32" s="30">
        <v>-84558</v>
      </c>
      <c r="H32" s="30">
        <v>-15045.56</v>
      </c>
      <c r="I32" s="30">
        <v>-23479.5</v>
      </c>
      <c r="J32" s="30">
        <v>-7243.51</v>
      </c>
      <c r="K32" s="30">
        <f t="shared" si="7"/>
        <v>-270603.74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1141230.64</v>
      </c>
      <c r="C47" s="27">
        <f aca="true" t="shared" si="11" ref="C47:J47">IF(C17+C27+C48&lt;0,0,C17+C27+C48)</f>
        <v>1120681.6300000001</v>
      </c>
      <c r="D47" s="27">
        <f t="shared" si="11"/>
        <v>1297678.42</v>
      </c>
      <c r="E47" s="27">
        <f t="shared" si="11"/>
        <v>743301.6099999999</v>
      </c>
      <c r="F47" s="27">
        <f t="shared" si="11"/>
        <v>842321.9099999999</v>
      </c>
      <c r="G47" s="27">
        <f t="shared" si="11"/>
        <v>848055.95</v>
      </c>
      <c r="H47" s="27">
        <f t="shared" si="11"/>
        <v>827583.77</v>
      </c>
      <c r="I47" s="27">
        <f t="shared" si="11"/>
        <v>1106069.72</v>
      </c>
      <c r="J47" s="27">
        <f t="shared" si="11"/>
        <v>413849.65</v>
      </c>
      <c r="K47" s="20">
        <f>SUM(B47:J47)</f>
        <v>8340773.3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1141230.64</v>
      </c>
      <c r="C53" s="10">
        <f t="shared" si="13"/>
        <v>1120681.62</v>
      </c>
      <c r="D53" s="10">
        <f t="shared" si="13"/>
        <v>1297678.41</v>
      </c>
      <c r="E53" s="10">
        <f t="shared" si="13"/>
        <v>743301.61</v>
      </c>
      <c r="F53" s="10">
        <f t="shared" si="13"/>
        <v>842321.91</v>
      </c>
      <c r="G53" s="10">
        <f t="shared" si="13"/>
        <v>848055.95</v>
      </c>
      <c r="H53" s="10">
        <f t="shared" si="13"/>
        <v>827583.76</v>
      </c>
      <c r="I53" s="10">
        <f>SUM(I54:I66)</f>
        <v>1106069.71</v>
      </c>
      <c r="J53" s="10">
        <f t="shared" si="13"/>
        <v>413849.65</v>
      </c>
      <c r="K53" s="5">
        <f>SUM(K54:K66)</f>
        <v>8340773.260000002</v>
      </c>
      <c r="L53" s="9"/>
    </row>
    <row r="54" spans="1:11" ht="16.5" customHeight="1">
      <c r="A54" s="7" t="s">
        <v>60</v>
      </c>
      <c r="B54" s="8">
        <v>997093.21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997093.21</v>
      </c>
    </row>
    <row r="55" spans="1:11" ht="16.5" customHeight="1">
      <c r="A55" s="7" t="s">
        <v>61</v>
      </c>
      <c r="B55" s="8">
        <v>144137.43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144137.43</v>
      </c>
    </row>
    <row r="56" spans="1:11" ht="16.5" customHeight="1">
      <c r="A56" s="7" t="s">
        <v>4</v>
      </c>
      <c r="B56" s="6">
        <v>0</v>
      </c>
      <c r="C56" s="8">
        <v>1120681.62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1120681.62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1297678.41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1297678.41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743301.61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743301.61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842321.91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842321.91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848055.95</v>
      </c>
      <c r="H60" s="6">
        <v>0</v>
      </c>
      <c r="I60" s="6">
        <v>0</v>
      </c>
      <c r="J60" s="6">
        <v>0</v>
      </c>
      <c r="K60" s="5">
        <f t="shared" si="14"/>
        <v>848055.95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827583.76</v>
      </c>
      <c r="I61" s="6">
        <v>0</v>
      </c>
      <c r="J61" s="6">
        <v>0</v>
      </c>
      <c r="K61" s="5">
        <f t="shared" si="14"/>
        <v>827583.76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403494.23</v>
      </c>
      <c r="J63" s="6">
        <v>0</v>
      </c>
      <c r="K63" s="5">
        <f t="shared" si="14"/>
        <v>403494.23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702575.48</v>
      </c>
      <c r="J64" s="6">
        <v>0</v>
      </c>
      <c r="K64" s="5">
        <f t="shared" si="14"/>
        <v>702575.48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413849.65</v>
      </c>
      <c r="K65" s="5">
        <f t="shared" si="14"/>
        <v>413849.65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2021-03-10T20:23:23Z</dcterms:modified>
  <cp:category/>
  <cp:version/>
  <cp:contentType/>
  <cp:contentStatus/>
</cp:coreProperties>
</file>