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<sst xmlns="http://schemas.openxmlformats.org/spreadsheetml/2006/main" count="81" uniqueCount="80">
  <si>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</si>
  <si>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</si>
  <si>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</si>
  <si>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</si>
  <si>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</si>
  <si>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</si>
  <si>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</si>
  <si>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</si>
  <si>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</si>
  <si>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</si>
  <si>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</si>
  <si>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</si>
  <si>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</si>
  <si>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</si>
  <si>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</si>
  <si>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</si>
  <si>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</si>
  <si>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</si>
  <si>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</si>
  <si>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</si>
  <si>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</si>
  <si>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</si>
  <si>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</si>
  <si>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</si>
  <si>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</si>
  <si>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</si>
  <si>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</si>
  <si>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</si>
  <si>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</si>
  <si>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</si>
  <si>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</si>
  <si>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</si>
  <si>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</si>
  <si>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</si>
  <si>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</si>
  <si>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</si>
  <si>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</si>
  <si>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</si>
  <si>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</si>
  <si>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</si>
  <si>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</si>
  <si>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</si>
  <si>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</si>
  <si>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</si>
  <si>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</si>
  <si>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</si>
  <si>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</si>
  <si>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</si>
  <si>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</si>
  <si>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</si>
  <si>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</si>
  <si>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</si>
  <si>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</si>
  <si>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</si>
  <si>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</si>
  <si>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</si>
  <si>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</si>
  <si>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</si>
  <si>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</si>
  <si>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</si>
  <si>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</si>
  <si>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</si>
  <si>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</si>
  <si>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</si>
  <si>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</si>
  <si>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</si>
  <si>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</si>
  <si>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</si>
  <si>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</si>
  <si>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</si>
  <si>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</si>
  <si>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</si>
  <si>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</si>
  <si>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</si>
  <si>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</si>
  <si>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24/03/21 - VENCIMENTO 31/03/21</t>
  </si>
  <si>
    <t>5.3. Revisão de Remuneração pelo Transporte Coletivo ¹</t>
  </si>
  <si>
    <t>7.15. Consórcio KBPX</t>
  </si>
  <si>
    <t>5.2.12. Indenização Veículo Frota Pública Atende</t>
  </si>
  <si>
    <t>x''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</si>
</sst>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45251</v>
      </c>
      <c r="C7" s="10">
        <f>C8+C11</f>
        <v>57782</v>
      </c>
      <c r="D7" s="10">
        <f aca="true" t="shared" si="0" ref="D7:K7">D8+D11</f>
        <v>161239</v>
      </c>
      <c r="E7" s="10">
        <f t="shared" si="0"/>
        <v>147496</v>
      </c>
      <c r="F7" s="10">
        <f t="shared" si="0"/>
        <v>158435</v>
      </c>
      <c r="G7" s="10">
        <f t="shared" si="0"/>
        <v>79244</v>
      </c>
      <c r="H7" s="10">
        <f t="shared" si="0"/>
        <v>42261</v>
      </c>
      <c r="I7" s="10">
        <f t="shared" si="0"/>
        <v>71882</v>
      </c>
      <c r="J7" s="10">
        <f t="shared" si="0"/>
        <v>57764</v>
      </c>
      <c r="K7" s="10">
        <f t="shared" si="0"/>
        <v>118305</v>
      </c>
      <c r="L7" s="10">
        <f>SUM(B7:K7)</f>
        <v>939659</v>
      </c>
      <c r="M7" s="11"/>
    </row>
    <row r="8" spans="1:13" ht="17.25" customHeight="1">
      <c r="A8" s="12" t="s">
        <v>18</v>
      </c>
      <c r="B8" s="13">
        <f>B9+B10</f>
        <v>2787</v>
      </c>
      <c r="C8" s="13">
        <f aca="true" t="shared" si="1" ref="C8:K8">C9+C10</f>
        <v>3641</v>
      </c>
      <c r="D8" s="13">
        <f t="shared" si="1"/>
        <v>9996</v>
      </c>
      <c r="E8" s="13">
        <f t="shared" si="1"/>
        <v>8225</v>
      </c>
      <c r="F8" s="13">
        <f t="shared" si="1"/>
        <v>8528</v>
      </c>
      <c r="G8" s="13">
        <f t="shared" si="1"/>
        <v>5319</v>
      </c>
      <c r="H8" s="13">
        <f t="shared" si="1"/>
        <v>2429</v>
      </c>
      <c r="I8" s="13">
        <f t="shared" si="1"/>
        <v>3128</v>
      </c>
      <c r="J8" s="13">
        <f t="shared" si="1"/>
        <v>2935</v>
      </c>
      <c r="K8" s="13">
        <f t="shared" si="1"/>
        <v>6451</v>
      </c>
      <c r="L8" s="13">
        <f>SUM(B8:K8)</f>
        <v>53439</v>
      </c>
      <c r="M8"/>
    </row>
    <row r="9" spans="1:13" ht="17.25" customHeight="1">
      <c r="A9" s="14" t="s">
        <v>19</v>
      </c>
      <c r="B9" s="15">
        <v>2785</v>
      </c>
      <c r="C9" s="15">
        <v>3641</v>
      </c>
      <c r="D9" s="15">
        <v>9996</v>
      </c>
      <c r="E9" s="15">
        <v>8225</v>
      </c>
      <c r="F9" s="15">
        <v>8528</v>
      </c>
      <c r="G9" s="15">
        <v>5319</v>
      </c>
      <c r="H9" s="15">
        <v>2422</v>
      </c>
      <c r="I9" s="15">
        <v>3128</v>
      </c>
      <c r="J9" s="15">
        <v>2935</v>
      </c>
      <c r="K9" s="15">
        <v>6451</v>
      </c>
      <c r="L9" s="13">
        <f>SUM(B9:K9)</f>
        <v>53430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42464</v>
      </c>
      <c r="C11" s="15">
        <v>54141</v>
      </c>
      <c r="D11" s="15">
        <v>151243</v>
      </c>
      <c r="E11" s="15">
        <v>139271</v>
      </c>
      <c r="F11" s="15">
        <v>149907</v>
      </c>
      <c r="G11" s="15">
        <v>73925</v>
      </c>
      <c r="H11" s="15">
        <v>39832</v>
      </c>
      <c r="I11" s="15">
        <v>68754</v>
      </c>
      <c r="J11" s="15">
        <v>54829</v>
      </c>
      <c r="K11" s="15">
        <v>111854</v>
      </c>
      <c r="L11" s="13">
        <f>SUM(B11:K11)</f>
        <v>886220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1.786848639027597</v>
      </c>
      <c r="C15" s="22">
        <v>2.100478673903359</v>
      </c>
      <c r="D15" s="22">
        <v>2.086219167701453</v>
      </c>
      <c r="E15" s="22">
        <v>1.821305989707435</v>
      </c>
      <c r="F15" s="22">
        <v>2.056217799241009</v>
      </c>
      <c r="G15" s="22">
        <v>2.078512197161843</v>
      </c>
      <c r="H15" s="22">
        <v>1.974379339270176</v>
      </c>
      <c r="I15" s="22">
        <v>1.907744033883575</v>
      </c>
      <c r="J15" s="22">
        <v>2.431603706370089</v>
      </c>
      <c r="K15" s="22">
        <v>1.817440686635997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472494.18</v>
      </c>
      <c r="C17" s="25">
        <f aca="true" t="shared" si="2" ref="C17:K17">C18+C19+C20+C21+C22+C23+C24</f>
        <v>377861.31</v>
      </c>
      <c r="D17" s="25">
        <f t="shared" si="2"/>
        <v>1253413</v>
      </c>
      <c r="E17" s="25">
        <f t="shared" si="2"/>
        <v>1007748.5099999999</v>
      </c>
      <c r="F17" s="25">
        <f t="shared" si="2"/>
        <v>1090120.24</v>
      </c>
      <c r="G17" s="25">
        <f t="shared" si="2"/>
        <v>609221.3500000001</v>
      </c>
      <c r="H17" s="25">
        <f t="shared" si="2"/>
        <v>338733.79000000004</v>
      </c>
      <c r="I17" s="25">
        <f t="shared" si="2"/>
        <v>456108.98</v>
      </c>
      <c r="J17" s="25">
        <f t="shared" si="2"/>
        <v>507932.81</v>
      </c>
      <c r="K17" s="25">
        <f t="shared" si="2"/>
        <v>635866.9400000001</v>
      </c>
      <c r="L17" s="25">
        <f>L18+L19+L20+L21+L22+L23+L24</f>
        <v>6749501.11</v>
      </c>
      <c r="M17"/>
    </row>
    <row r="18" spans="1:13" ht="17.25" customHeight="1">
      <c r="A18" s="26" t="s">
        <v>24</v>
      </c>
      <c r="B18" s="33">
        <f aca="true" t="shared" si="3" ref="B18:K18">ROUND(B13*B7,2)</f>
        <v>262822.33</v>
      </c>
      <c r="C18" s="33">
        <f t="shared" si="3"/>
        <v>176888.04</v>
      </c>
      <c r="D18" s="33">
        <f t="shared" si="3"/>
        <v>587845.15</v>
      </c>
      <c r="E18" s="33">
        <f t="shared" si="3"/>
        <v>543817.75</v>
      </c>
      <c r="F18" s="33">
        <f t="shared" si="3"/>
        <v>517100.15</v>
      </c>
      <c r="G18" s="33">
        <f t="shared" si="3"/>
        <v>284208.61</v>
      </c>
      <c r="H18" s="33">
        <f t="shared" si="3"/>
        <v>166998.57</v>
      </c>
      <c r="I18" s="33">
        <f t="shared" si="3"/>
        <v>235923.91</v>
      </c>
      <c r="J18" s="33">
        <f t="shared" si="3"/>
        <v>204132.2</v>
      </c>
      <c r="K18" s="33">
        <f t="shared" si="3"/>
        <v>341345.42</v>
      </c>
      <c r="L18" s="33">
        <f aca="true" t="shared" si="4" ref="L18:L24">SUM(B18:K18)</f>
        <v>3321082.13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206801.39</v>
      </c>
      <c r="C19" s="33">
        <f t="shared" si="5"/>
        <v>194661.52</v>
      </c>
      <c r="D19" s="33">
        <f t="shared" si="5"/>
        <v>638528.67</v>
      </c>
      <c r="E19" s="33">
        <f t="shared" si="5"/>
        <v>446640.78</v>
      </c>
      <c r="F19" s="33">
        <f t="shared" si="5"/>
        <v>546170.38</v>
      </c>
      <c r="G19" s="33">
        <f t="shared" si="5"/>
        <v>306522.45</v>
      </c>
      <c r="H19" s="33">
        <f t="shared" si="5"/>
        <v>162719.96</v>
      </c>
      <c r="I19" s="33">
        <f t="shared" si="5"/>
        <v>214158.52</v>
      </c>
      <c r="J19" s="33">
        <f t="shared" si="5"/>
        <v>292236.41</v>
      </c>
      <c r="K19" s="33">
        <f t="shared" si="5"/>
        <v>279029.63</v>
      </c>
      <c r="L19" s="33">
        <f t="shared" si="4"/>
        <v>3287469.7100000004</v>
      </c>
      <c r="M19"/>
    </row>
    <row r="20" spans="1:13" ht="17.25" customHeight="1">
      <c r="A20" s="27" t="s">
        <v>26</v>
      </c>
      <c r="B20" s="33">
        <v>1763.43</v>
      </c>
      <c r="C20" s="33">
        <v>4970.52</v>
      </c>
      <c r="D20" s="33">
        <v>24356.72</v>
      </c>
      <c r="E20" s="33">
        <v>19189.45</v>
      </c>
      <c r="F20" s="33">
        <v>25508.48</v>
      </c>
      <c r="G20" s="33">
        <v>18490.29</v>
      </c>
      <c r="H20" s="33">
        <v>10300.26</v>
      </c>
      <c r="I20" s="33">
        <v>4685.32</v>
      </c>
      <c r="J20" s="33">
        <v>8881.74</v>
      </c>
      <c r="K20" s="33">
        <v>12809.43</v>
      </c>
      <c r="L20" s="33">
        <f t="shared" si="4"/>
        <v>130955.64000000001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72</v>
      </c>
      <c r="B23" s="33">
        <v>-234.2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-487.1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11754.43</v>
      </c>
      <c r="C27" s="33">
        <f t="shared" si="6"/>
        <v>81180.09</v>
      </c>
      <c r="D27" s="33">
        <f t="shared" si="6"/>
        <v>275975.54</v>
      </c>
      <c r="E27" s="33">
        <f t="shared" si="6"/>
        <v>185639.5</v>
      </c>
      <c r="F27" s="33">
        <f t="shared" si="6"/>
        <v>68304.22</v>
      </c>
      <c r="G27" s="33">
        <f t="shared" si="6"/>
        <v>105323.59</v>
      </c>
      <c r="H27" s="33">
        <f t="shared" si="6"/>
        <v>9410.150000000001</v>
      </c>
      <c r="I27" s="33">
        <f t="shared" si="6"/>
        <v>1982.4599999999991</v>
      </c>
      <c r="J27" s="33">
        <f t="shared" si="6"/>
        <v>103960.81</v>
      </c>
      <c r="K27" s="33">
        <f t="shared" si="6"/>
        <v>228031.53</v>
      </c>
      <c r="L27" s="33">
        <f aca="true" t="shared" si="7" ref="L27:L33">SUM(B27:K27)</f>
        <v>1071562.3199999998</v>
      </c>
      <c r="M27"/>
    </row>
    <row r="28" spans="1:13" ht="18.75" customHeight="1">
      <c r="A28" s="27" t="s">
        <v>30</v>
      </c>
      <c r="B28" s="33">
        <f>B29+B30+B31+B32</f>
        <v>-12254</v>
      </c>
      <c r="C28" s="33">
        <f aca="true" t="shared" si="8" ref="C28:K28">C29+C30+C31+C32</f>
        <v>-16020.4</v>
      </c>
      <c r="D28" s="33">
        <f t="shared" si="8"/>
        <v>-43982.4</v>
      </c>
      <c r="E28" s="33">
        <f t="shared" si="8"/>
        <v>-36190</v>
      </c>
      <c r="F28" s="33">
        <f t="shared" si="8"/>
        <v>-37523.2</v>
      </c>
      <c r="G28" s="33">
        <f t="shared" si="8"/>
        <v>-23403.6</v>
      </c>
      <c r="H28" s="33">
        <f t="shared" si="8"/>
        <v>-10656.8</v>
      </c>
      <c r="I28" s="33">
        <f t="shared" si="8"/>
        <v>-20562.100000000002</v>
      </c>
      <c r="J28" s="33">
        <f t="shared" si="8"/>
        <v>-12914</v>
      </c>
      <c r="K28" s="33">
        <f t="shared" si="8"/>
        <v>-28384.4</v>
      </c>
      <c r="L28" s="33">
        <f t="shared" si="7"/>
        <v>-241890.9</v>
      </c>
      <c r="M28"/>
    </row>
    <row r="29" spans="1:13" s="36" customFormat="1" ht="18.75" customHeight="1">
      <c r="A29" s="34" t="s">
        <v>57</v>
      </c>
      <c r="B29" s="33">
        <f>-ROUND((B9)*$E$3,2)</f>
        <v>-12254</v>
      </c>
      <c r="C29" s="33">
        <f aca="true" t="shared" si="9" ref="C29:K29">-ROUND((C9)*$E$3,2)</f>
        <v>-16020.4</v>
      </c>
      <c r="D29" s="33">
        <f t="shared" si="9"/>
        <v>-43982.4</v>
      </c>
      <c r="E29" s="33">
        <f t="shared" si="9"/>
        <v>-36190</v>
      </c>
      <c r="F29" s="33">
        <f t="shared" si="9"/>
        <v>-37523.2</v>
      </c>
      <c r="G29" s="33">
        <f t="shared" si="9"/>
        <v>-23403.6</v>
      </c>
      <c r="H29" s="33">
        <f t="shared" si="9"/>
        <v>-10656.8</v>
      </c>
      <c r="I29" s="33">
        <f t="shared" si="9"/>
        <v>-13763.2</v>
      </c>
      <c r="J29" s="33">
        <f t="shared" si="9"/>
        <v>-12914</v>
      </c>
      <c r="K29" s="33">
        <f t="shared" si="9"/>
        <v>-28384.4</v>
      </c>
      <c r="L29" s="33">
        <f t="shared" si="7"/>
        <v>-235092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-6787.64</v>
      </c>
      <c r="J32" s="17">
        <v>0</v>
      </c>
      <c r="K32" s="17">
        <v>0</v>
      </c>
      <c r="L32" s="33">
        <f t="shared" si="7"/>
        <v>-6787.64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>SUM(C34:C45)</f>
        <v>-4728.6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-37122.51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7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2" ht="18.75" customHeight="1">
      <c r="A45" s="37" t="s">
        <v>78</v>
      </c>
      <c r="B45" s="17"/>
      <c r="C45" s="33">
        <v>-4728.6</v>
      </c>
      <c r="D45" s="17"/>
      <c r="E45" s="17"/>
      <c r="F45" s="17"/>
      <c r="G45" s="17"/>
      <c r="H45" s="17"/>
      <c r="I45" s="17"/>
      <c r="J45" s="17"/>
      <c r="K45" s="17"/>
      <c r="L45" s="33">
        <f t="shared" si="11"/>
        <v>-4728.6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76</v>
      </c>
      <c r="B47" s="33">
        <v>44003.83</v>
      </c>
      <c r="C47" s="33">
        <v>101929.09</v>
      </c>
      <c r="D47" s="33">
        <v>319957.94</v>
      </c>
      <c r="E47" s="33">
        <v>226390.05</v>
      </c>
      <c r="F47" s="33">
        <v>105827.42</v>
      </c>
      <c r="G47" s="33">
        <v>128727.19</v>
      </c>
      <c r="H47" s="33">
        <v>27904.91</v>
      </c>
      <c r="I47" s="33">
        <v>22544.56</v>
      </c>
      <c r="J47" s="33">
        <v>116874.81</v>
      </c>
      <c r="K47" s="33">
        <v>256415.93</v>
      </c>
      <c r="L47" s="33">
        <f t="shared" si="11"/>
        <v>1350575.73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484248.61</v>
      </c>
      <c r="C49" s="41">
        <f aca="true" t="shared" si="12" ref="C49:K49">IF(C17+C27+C40+C50&lt;0,0,C17+C27+C50)</f>
        <v>459041.4</v>
      </c>
      <c r="D49" s="41">
        <f t="shared" si="12"/>
        <v>1529388.54</v>
      </c>
      <c r="E49" s="41">
        <f t="shared" si="12"/>
        <v>1193388.0099999998</v>
      </c>
      <c r="F49" s="41">
        <f t="shared" si="12"/>
        <v>1158424.46</v>
      </c>
      <c r="G49" s="41">
        <f t="shared" si="12"/>
        <v>714544.9400000001</v>
      </c>
      <c r="H49" s="41">
        <f t="shared" si="12"/>
        <v>348143.94000000006</v>
      </c>
      <c r="I49" s="41">
        <f t="shared" si="12"/>
        <v>458091.44</v>
      </c>
      <c r="J49" s="41">
        <f t="shared" si="12"/>
        <v>611893.62</v>
      </c>
      <c r="K49" s="41">
        <f t="shared" si="12"/>
        <v>863898.4700000001</v>
      </c>
      <c r="L49" s="42">
        <f>SUM(B49:K49)</f>
        <v>7821063.430000001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484248.62</v>
      </c>
      <c r="C55" s="41">
        <f aca="true" t="shared" si="14" ref="C55:J55">SUM(C56:C67)</f>
        <v>463769.99</v>
      </c>
      <c r="D55" s="41">
        <f t="shared" si="14"/>
        <v>1524659.93</v>
      </c>
      <c r="E55" s="41">
        <f t="shared" si="14"/>
        <v>1193388.01</v>
      </c>
      <c r="F55" s="41">
        <f t="shared" si="14"/>
        <v>1158424.47</v>
      </c>
      <c r="G55" s="41">
        <f t="shared" si="14"/>
        <v>714544.93</v>
      </c>
      <c r="H55" s="41">
        <f t="shared" si="14"/>
        <v>348143.93</v>
      </c>
      <c r="I55" s="41">
        <f>SUM(I56:I70)</f>
        <v>458091.44</v>
      </c>
      <c r="J55" s="41">
        <f t="shared" si="14"/>
        <v>611893.62</v>
      </c>
      <c r="K55" s="41">
        <f>SUM(K56:K69)</f>
        <v>863898.46</v>
      </c>
      <c r="L55" s="46">
        <f>SUM(B55:K55)</f>
        <v>7821063.399999999</v>
      </c>
      <c r="M55" s="40"/>
    </row>
    <row r="56" spans="1:13" ht="18.75" customHeight="1">
      <c r="A56" s="47" t="s">
        <v>50</v>
      </c>
      <c r="B56" s="48">
        <v>484248.62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484248.62</v>
      </c>
      <c r="M56" s="40"/>
    </row>
    <row r="57" spans="1:12" ht="18.75" customHeight="1">
      <c r="A57" s="47" t="s">
        <v>60</v>
      </c>
      <c r="B57" s="17">
        <v>0</v>
      </c>
      <c r="C57" s="48">
        <v>399873.11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399873.11</v>
      </c>
    </row>
    <row r="58" spans="1:12" ht="18.75" customHeight="1">
      <c r="A58" s="47" t="s">
        <v>61</v>
      </c>
      <c r="B58" s="17">
        <v>0</v>
      </c>
      <c r="C58" s="48">
        <v>63896.88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63896.88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1524659.93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1524659.93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1193388.01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1193388.01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1158424.47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1158424.47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714544.93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714544.93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348143.93</v>
      </c>
      <c r="I63" s="17">
        <v>0</v>
      </c>
      <c r="J63" s="17">
        <v>0</v>
      </c>
      <c r="K63" s="17">
        <v>0</v>
      </c>
      <c r="L63" s="46">
        <f t="shared" si="15"/>
        <v>348143.93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f>+J49</f>
        <v>611893.62</v>
      </c>
      <c r="K65" s="17">
        <v>0</v>
      </c>
      <c r="L65" s="46">
        <f t="shared" si="15"/>
        <v>611893.62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466199.55</v>
      </c>
      <c r="L66" s="46">
        <f t="shared" si="15"/>
        <v>466199.55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397698.91</v>
      </c>
      <c r="L67" s="46">
        <f t="shared" si="15"/>
        <v>397698.91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458091.44</v>
      </c>
      <c r="J70" s="53">
        <v>0</v>
      </c>
      <c r="K70" s="53">
        <v>0</v>
      </c>
      <c r="L70" s="51">
        <f>SUM(B70:K70)</f>
        <v>458091.44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 t="s">
        <v>79</v>
      </c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2021-03-30T19:58:30Z</dcterms:modified>
  <cp:category/>
  <cp:version/>
  <cp:contentType/>
  <cp:contentStatus/>
</cp:coreProperties>
</file>