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<sst xmlns="http://schemas.openxmlformats.org/spreadsheetml/2006/main" count="79" uniqueCount="76">
  <si>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</si>
  <si>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</si>
  <si>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</si>
  <si>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</si>
  <si>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</si>
  <si>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</si>
  <si>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</si>
  <si>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</si>
  <si>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</si>
  <si>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</si>
  <si>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</si>
  <si>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</si>
  <si>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</si>
  <si>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</si>
  <si>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</si>
  <si>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</si>
  <si>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</si>
  <si>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</si>
  <si>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</si>
  <si>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</si>
  <si>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</si>
  <si>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</si>
  <si>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</si>
  <si>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</si>
  <si>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</si>
  <si>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</si>
  <si>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</si>
  <si>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</si>
  <si>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</si>
  <si>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</si>
  <si>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</si>
  <si>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</si>
  <si>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</si>
  <si>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</si>
  <si>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</si>
  <si>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</si>
  <si>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</si>
  <si>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</si>
  <si>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</si>
  <si>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</si>
  <si>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</si>
  <si>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</si>
  <si>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</si>
  <si>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</si>
  <si>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</si>
  <si>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</si>
  <si>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</si>
  <si>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</si>
  <si>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</si>
  <si>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</si>
  <si>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</si>
  <si>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</si>
  <si>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</si>
  <si>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</si>
  <si>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</si>
  <si>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</si>
  <si>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</si>
  <si>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</si>
  <si>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</si>
  <si>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</si>
  <si>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</si>
  <si>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</si>
  <si>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</si>
  <si>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</si>
  <si>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</si>
  <si>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</si>
  <si>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</si>
  <si>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</si>
  <si>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</si>
  <si>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</si>
  <si>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</si>
  <si>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</si>
  <si>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</si>
  <si>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05/05/21 - VENCIMENTO 12/05/21</t>
  </si>
  <si>
    <t>5.3. Revisão de Remuneração pelo Transporte Coletivo (1)</t>
  </si>
  <si>
    <t>Nota: (1) Revisões do período de 19/03 a 03/12/20.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</si>
</sst>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290397</v>
      </c>
      <c r="C7" s="9">
        <f t="shared" si="0"/>
        <v>207713</v>
      </c>
      <c r="D7" s="9">
        <f t="shared" si="0"/>
        <v>231599</v>
      </c>
      <c r="E7" s="9">
        <f t="shared" si="0"/>
        <v>49101</v>
      </c>
      <c r="F7" s="9">
        <f t="shared" si="0"/>
        <v>156828</v>
      </c>
      <c r="G7" s="9">
        <f t="shared" si="0"/>
        <v>271404</v>
      </c>
      <c r="H7" s="9">
        <f t="shared" si="0"/>
        <v>38981</v>
      </c>
      <c r="I7" s="9">
        <f t="shared" si="0"/>
        <v>208849</v>
      </c>
      <c r="J7" s="9">
        <f t="shared" si="0"/>
        <v>185829</v>
      </c>
      <c r="K7" s="9">
        <f t="shared" si="0"/>
        <v>268895</v>
      </c>
      <c r="L7" s="9">
        <f t="shared" si="0"/>
        <v>204606</v>
      </c>
      <c r="M7" s="9">
        <f t="shared" si="0"/>
        <v>91866</v>
      </c>
      <c r="N7" s="9">
        <f t="shared" si="0"/>
        <v>58701</v>
      </c>
      <c r="O7" s="9">
        <f t="shared" si="0"/>
        <v>2264769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11325</v>
      </c>
      <c r="C8" s="11">
        <f t="shared" si="1"/>
        <v>10939</v>
      </c>
      <c r="D8" s="11">
        <f t="shared" si="1"/>
        <v>9072</v>
      </c>
      <c r="E8" s="11">
        <f t="shared" si="1"/>
        <v>1660</v>
      </c>
      <c r="F8" s="11">
        <f t="shared" si="1"/>
        <v>5872</v>
      </c>
      <c r="G8" s="11">
        <f t="shared" si="1"/>
        <v>10002</v>
      </c>
      <c r="H8" s="11">
        <f t="shared" si="1"/>
        <v>1964</v>
      </c>
      <c r="I8" s="11">
        <f t="shared" si="1"/>
        <v>11510</v>
      </c>
      <c r="J8" s="11">
        <f t="shared" si="1"/>
        <v>7879</v>
      </c>
      <c r="K8" s="11">
        <f t="shared" si="1"/>
        <v>7905</v>
      </c>
      <c r="L8" s="11">
        <f t="shared" si="1"/>
        <v>6645</v>
      </c>
      <c r="M8" s="11">
        <f t="shared" si="1"/>
        <v>3429</v>
      </c>
      <c r="N8" s="11">
        <f t="shared" si="1"/>
        <v>3065</v>
      </c>
      <c r="O8" s="11">
        <f t="shared" si="1"/>
        <v>91267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11325</v>
      </c>
      <c r="C9" s="11">
        <v>10939</v>
      </c>
      <c r="D9" s="11">
        <v>9072</v>
      </c>
      <c r="E9" s="11">
        <v>1660</v>
      </c>
      <c r="F9" s="11">
        <v>5872</v>
      </c>
      <c r="G9" s="11">
        <v>10002</v>
      </c>
      <c r="H9" s="11">
        <v>1951</v>
      </c>
      <c r="I9" s="11">
        <v>11510</v>
      </c>
      <c r="J9" s="11">
        <v>7879</v>
      </c>
      <c r="K9" s="11">
        <v>7901</v>
      </c>
      <c r="L9" s="11">
        <v>6645</v>
      </c>
      <c r="M9" s="11">
        <v>3423</v>
      </c>
      <c r="N9" s="11">
        <v>3065</v>
      </c>
      <c r="O9" s="11">
        <f>SUM(B9:N9)</f>
        <v>91244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13</v>
      </c>
      <c r="I10" s="13">
        <v>0</v>
      </c>
      <c r="J10" s="13">
        <v>0</v>
      </c>
      <c r="K10" s="13">
        <v>4</v>
      </c>
      <c r="L10" s="13">
        <v>0</v>
      </c>
      <c r="M10" s="13">
        <v>6</v>
      </c>
      <c r="N10" s="13">
        <v>0</v>
      </c>
      <c r="O10" s="11">
        <f>SUM(B10:N10)</f>
        <v>23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279072</v>
      </c>
      <c r="C11" s="13">
        <v>196774</v>
      </c>
      <c r="D11" s="13">
        <v>222527</v>
      </c>
      <c r="E11" s="13">
        <v>47441</v>
      </c>
      <c r="F11" s="13">
        <v>150956</v>
      </c>
      <c r="G11" s="13">
        <v>261402</v>
      </c>
      <c r="H11" s="13">
        <v>37017</v>
      </c>
      <c r="I11" s="13">
        <v>197339</v>
      </c>
      <c r="J11" s="13">
        <v>177950</v>
      </c>
      <c r="K11" s="13">
        <v>260990</v>
      </c>
      <c r="L11" s="13">
        <v>197961</v>
      </c>
      <c r="M11" s="13">
        <v>88437</v>
      </c>
      <c r="N11" s="13">
        <v>55636</v>
      </c>
      <c r="O11" s="11">
        <f>SUM(B11:N11)</f>
        <v>2173502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1.544819448103632</v>
      </c>
      <c r="C15" s="19">
        <v>1.593990815865064</v>
      </c>
      <c r="D15" s="19">
        <v>1.538008706423393</v>
      </c>
      <c r="E15" s="19">
        <v>1.224359928618831</v>
      </c>
      <c r="F15" s="19">
        <v>2.003198889258263</v>
      </c>
      <c r="G15" s="19">
        <v>1.90484297570496</v>
      </c>
      <c r="H15" s="19">
        <v>2.194413242452625</v>
      </c>
      <c r="I15" s="19">
        <v>1.560523311315533</v>
      </c>
      <c r="J15" s="19">
        <v>1.561827247342979</v>
      </c>
      <c r="K15" s="19">
        <v>1.484755776514478</v>
      </c>
      <c r="L15" s="19">
        <v>1.608738651624667</v>
      </c>
      <c r="M15" s="19">
        <v>1.660307280523447</v>
      </c>
      <c r="N15" s="19">
        <v>1.612132133978689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1065381.95</v>
      </c>
      <c r="C17" s="24">
        <f aca="true" t="shared" si="2" ref="C17:N17">C18+C19+C20+C21+C22+C23+C24+C25</f>
        <v>798229.7399999999</v>
      </c>
      <c r="D17" s="24">
        <f t="shared" si="2"/>
        <v>743034.7699999999</v>
      </c>
      <c r="E17" s="24">
        <f t="shared" si="2"/>
        <v>218577.66</v>
      </c>
      <c r="F17" s="24">
        <f t="shared" si="2"/>
        <v>757043.49</v>
      </c>
      <c r="G17" s="24">
        <f t="shared" si="2"/>
        <v>1032517</v>
      </c>
      <c r="H17" s="24">
        <f t="shared" si="2"/>
        <v>224541.81000000003</v>
      </c>
      <c r="I17" s="24">
        <f t="shared" si="2"/>
        <v>777951.0499999999</v>
      </c>
      <c r="J17" s="24">
        <f t="shared" si="2"/>
        <v>682418.9199999999</v>
      </c>
      <c r="K17" s="24">
        <f t="shared" si="2"/>
        <v>916925.5199999999</v>
      </c>
      <c r="L17" s="24">
        <f t="shared" si="2"/>
        <v>866779.89</v>
      </c>
      <c r="M17" s="24">
        <f t="shared" si="2"/>
        <v>465382.33</v>
      </c>
      <c r="N17" s="24">
        <f t="shared" si="2"/>
        <v>256482.04000000004</v>
      </c>
      <c r="O17" s="24">
        <f>O18+O19+O20+O21+O22+O23+O24+O25</f>
        <v>8805266.17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640383.46</v>
      </c>
      <c r="C18" s="30">
        <f t="shared" si="3"/>
        <v>473066.36</v>
      </c>
      <c r="D18" s="30">
        <f t="shared" si="3"/>
        <v>462480.04</v>
      </c>
      <c r="E18" s="30">
        <f t="shared" si="3"/>
        <v>167733.93</v>
      </c>
      <c r="F18" s="30">
        <f t="shared" si="3"/>
        <v>362852.94</v>
      </c>
      <c r="G18" s="30">
        <f t="shared" si="3"/>
        <v>516210.41</v>
      </c>
      <c r="H18" s="30">
        <f t="shared" si="3"/>
        <v>99413.24</v>
      </c>
      <c r="I18" s="30">
        <f t="shared" si="3"/>
        <v>471873.43</v>
      </c>
      <c r="J18" s="30">
        <f t="shared" si="3"/>
        <v>422593.73</v>
      </c>
      <c r="K18" s="30">
        <f t="shared" si="3"/>
        <v>578420.03</v>
      </c>
      <c r="L18" s="30">
        <f t="shared" si="3"/>
        <v>500916.41</v>
      </c>
      <c r="M18" s="30">
        <f t="shared" si="3"/>
        <v>259815.42</v>
      </c>
      <c r="N18" s="30">
        <f t="shared" si="3"/>
        <v>150033.89</v>
      </c>
      <c r="O18" s="30">
        <f aca="true" t="shared" si="4" ref="O18:O25">SUM(B18:N18)</f>
        <v>5105793.29</v>
      </c>
    </row>
    <row r="19" spans="1:23" ht="18.75" customHeight="1">
      <c r="A19" s="26" t="s">
        <v>35</v>
      </c>
      <c r="B19" s="30">
        <f>IF(B15&lt;&gt;0,ROUND((B15-1)*B18,2),0)</f>
        <v>348893.36</v>
      </c>
      <c r="C19" s="30">
        <f aca="true" t="shared" si="5" ref="C19:N19">IF(C15&lt;&gt;0,ROUND((C15-1)*C18,2),0)</f>
        <v>280997.07</v>
      </c>
      <c r="D19" s="30">
        <f t="shared" si="5"/>
        <v>248818.29</v>
      </c>
      <c r="E19" s="30">
        <f t="shared" si="5"/>
        <v>37632.77</v>
      </c>
      <c r="F19" s="30">
        <f t="shared" si="5"/>
        <v>364013.67</v>
      </c>
      <c r="G19" s="30">
        <f t="shared" si="5"/>
        <v>467089.36</v>
      </c>
      <c r="H19" s="30">
        <f t="shared" si="5"/>
        <v>118740.49</v>
      </c>
      <c r="I19" s="30">
        <f t="shared" si="5"/>
        <v>264496.06</v>
      </c>
      <c r="J19" s="30">
        <f t="shared" si="5"/>
        <v>237424.67</v>
      </c>
      <c r="K19" s="30">
        <f t="shared" si="5"/>
        <v>280392.45</v>
      </c>
      <c r="L19" s="30">
        <f t="shared" si="5"/>
        <v>304927.18</v>
      </c>
      <c r="M19" s="30">
        <f t="shared" si="5"/>
        <v>171558.01</v>
      </c>
      <c r="N19" s="30">
        <f t="shared" si="5"/>
        <v>91840.57</v>
      </c>
      <c r="O19" s="30">
        <f t="shared" si="4"/>
        <v>3216823.9499999997</v>
      </c>
      <c r="W19" s="62"/>
    </row>
    <row r="20" spans="1:15" ht="18.75" customHeight="1">
      <c r="A20" s="26" t="s">
        <v>36</v>
      </c>
      <c r="B20" s="30">
        <v>35814.62</v>
      </c>
      <c r="C20" s="30">
        <v>26548.83</v>
      </c>
      <c r="D20" s="30">
        <v>18546.57</v>
      </c>
      <c r="E20" s="30">
        <v>7145.71</v>
      </c>
      <c r="F20" s="30">
        <v>17322.38</v>
      </c>
      <c r="G20" s="30">
        <v>27666.35</v>
      </c>
      <c r="H20" s="30">
        <v>4138.12</v>
      </c>
      <c r="I20" s="30">
        <v>13988.01</v>
      </c>
      <c r="J20" s="30">
        <v>22651.12</v>
      </c>
      <c r="K20" s="30">
        <v>33162.13</v>
      </c>
      <c r="L20" s="30">
        <v>34028.17</v>
      </c>
      <c r="M20" s="30">
        <v>13806.31</v>
      </c>
      <c r="N20" s="30">
        <v>7569.31</v>
      </c>
      <c r="O20" s="30">
        <f t="shared" si="4"/>
        <v>262387.63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-142.13</v>
      </c>
      <c r="D22" s="30">
        <v>-5829.68</v>
      </c>
      <c r="E22" s="30">
        <v>0</v>
      </c>
      <c r="F22" s="30">
        <v>-5766.45</v>
      </c>
      <c r="G22" s="30">
        <v>0</v>
      </c>
      <c r="H22" s="30">
        <v>-3089.68</v>
      </c>
      <c r="I22" s="30">
        <v>0</v>
      </c>
      <c r="J22" s="30">
        <v>-7517.16</v>
      </c>
      <c r="K22" s="30">
        <v>-1662.77</v>
      </c>
      <c r="L22" s="30">
        <v>-728.71</v>
      </c>
      <c r="M22" s="30">
        <v>0</v>
      </c>
      <c r="N22" s="30">
        <v>0</v>
      </c>
      <c r="O22" s="30">
        <f t="shared" si="4"/>
        <v>-25162.97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-2534.84</v>
      </c>
      <c r="E23" s="30">
        <v>-510.18</v>
      </c>
      <c r="F23" s="30">
        <v>0</v>
      </c>
      <c r="G23" s="30">
        <v>0</v>
      </c>
      <c r="H23" s="30">
        <v>-963.85</v>
      </c>
      <c r="I23" s="30">
        <v>0</v>
      </c>
      <c r="J23" s="30">
        <v>-9499.36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-13508.23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38034.44</v>
      </c>
      <c r="C25" s="30">
        <v>15077.15</v>
      </c>
      <c r="D25" s="30">
        <v>20213.16</v>
      </c>
      <c r="E25" s="30">
        <v>5234.2</v>
      </c>
      <c r="F25" s="30">
        <v>17279.72</v>
      </c>
      <c r="G25" s="30">
        <v>20209.65</v>
      </c>
      <c r="H25" s="30">
        <v>4962.26</v>
      </c>
      <c r="I25" s="30">
        <v>26252.32</v>
      </c>
      <c r="J25" s="30">
        <v>15424.69</v>
      </c>
      <c r="K25" s="30">
        <v>25272.45</v>
      </c>
      <c r="L25" s="30">
        <v>26295.61</v>
      </c>
      <c r="M25" s="30">
        <v>18861.36</v>
      </c>
      <c r="N25" s="30">
        <v>5697.04</v>
      </c>
      <c r="O25" s="30">
        <f t="shared" si="4"/>
        <v>238814.05000000002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-49830</v>
      </c>
      <c r="C27" s="30">
        <f>+C28+C30+C41+C42+C45-C46</f>
        <v>-48131.6</v>
      </c>
      <c r="D27" s="30">
        <f t="shared" si="6"/>
        <v>-43530.91</v>
      </c>
      <c r="E27" s="30">
        <f t="shared" si="6"/>
        <v>-7304</v>
      </c>
      <c r="F27" s="30">
        <f t="shared" si="6"/>
        <v>-25836.8</v>
      </c>
      <c r="G27" s="30">
        <f t="shared" si="6"/>
        <v>-44008.8</v>
      </c>
      <c r="H27" s="30">
        <f t="shared" si="6"/>
        <v>-9682.3</v>
      </c>
      <c r="I27" s="30">
        <f t="shared" si="6"/>
        <v>-50644</v>
      </c>
      <c r="J27" s="30">
        <f t="shared" si="6"/>
        <v>-34667.6</v>
      </c>
      <c r="K27" s="30">
        <f t="shared" si="6"/>
        <v>-34764.4</v>
      </c>
      <c r="L27" s="30">
        <f t="shared" si="6"/>
        <v>-29238</v>
      </c>
      <c r="M27" s="30">
        <f t="shared" si="6"/>
        <v>-15061.2</v>
      </c>
      <c r="N27" s="30">
        <f t="shared" si="6"/>
        <v>-13486</v>
      </c>
      <c r="O27" s="30">
        <f t="shared" si="6"/>
        <v>-406185.61000000004</v>
      </c>
    </row>
    <row r="28" spans="1:15" ht="18.75" customHeight="1">
      <c r="A28" s="26" t="s">
        <v>40</v>
      </c>
      <c r="B28" s="31">
        <f>+B29</f>
        <v>-49830</v>
      </c>
      <c r="C28" s="31">
        <f>+C29</f>
        <v>-48131.6</v>
      </c>
      <c r="D28" s="31">
        <f aca="true" t="shared" si="7" ref="D28:O28">+D29</f>
        <v>-39916.8</v>
      </c>
      <c r="E28" s="31">
        <f t="shared" si="7"/>
        <v>-7304</v>
      </c>
      <c r="F28" s="31">
        <f t="shared" si="7"/>
        <v>-25836.8</v>
      </c>
      <c r="G28" s="31">
        <f t="shared" si="7"/>
        <v>-44008.8</v>
      </c>
      <c r="H28" s="31">
        <f t="shared" si="7"/>
        <v>-8584.4</v>
      </c>
      <c r="I28" s="31">
        <f t="shared" si="7"/>
        <v>-50644</v>
      </c>
      <c r="J28" s="31">
        <f t="shared" si="7"/>
        <v>-34667.6</v>
      </c>
      <c r="K28" s="31">
        <f t="shared" si="7"/>
        <v>-34764.4</v>
      </c>
      <c r="L28" s="31">
        <f t="shared" si="7"/>
        <v>-29238</v>
      </c>
      <c r="M28" s="31">
        <f t="shared" si="7"/>
        <v>-15061.2</v>
      </c>
      <c r="N28" s="31">
        <f t="shared" si="7"/>
        <v>-13486</v>
      </c>
      <c r="O28" s="31">
        <f t="shared" si="7"/>
        <v>-401473.60000000003</v>
      </c>
    </row>
    <row r="29" spans="1:26" ht="18.75" customHeight="1">
      <c r="A29" s="27" t="s">
        <v>41</v>
      </c>
      <c r="B29" s="16">
        <f>ROUND((-B9)*$G$3,2)</f>
        <v>-49830</v>
      </c>
      <c r="C29" s="16">
        <f aca="true" t="shared" si="8" ref="C29:N29">ROUND((-C9)*$G$3,2)</f>
        <v>-48131.6</v>
      </c>
      <c r="D29" s="16">
        <f t="shared" si="8"/>
        <v>-39916.8</v>
      </c>
      <c r="E29" s="16">
        <f t="shared" si="8"/>
        <v>-7304</v>
      </c>
      <c r="F29" s="16">
        <f t="shared" si="8"/>
        <v>-25836.8</v>
      </c>
      <c r="G29" s="16">
        <f t="shared" si="8"/>
        <v>-44008.8</v>
      </c>
      <c r="H29" s="16">
        <f t="shared" si="8"/>
        <v>-8584.4</v>
      </c>
      <c r="I29" s="16">
        <f t="shared" si="8"/>
        <v>-50644</v>
      </c>
      <c r="J29" s="16">
        <f t="shared" si="8"/>
        <v>-34667.6</v>
      </c>
      <c r="K29" s="16">
        <f t="shared" si="8"/>
        <v>-34764.4</v>
      </c>
      <c r="L29" s="16">
        <f t="shared" si="8"/>
        <v>-29238</v>
      </c>
      <c r="M29" s="16">
        <f t="shared" si="8"/>
        <v>-15061.2</v>
      </c>
      <c r="N29" s="16">
        <f t="shared" si="8"/>
        <v>-13486</v>
      </c>
      <c r="O29" s="32">
        <f aca="true" t="shared" si="9" ref="O29:O46">SUM(B29:N29)</f>
        <v>-401473.60000000003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-3614.11</v>
      </c>
      <c r="E41" s="35">
        <v>0</v>
      </c>
      <c r="F41" s="35">
        <v>0</v>
      </c>
      <c r="G41" s="35">
        <v>0</v>
      </c>
      <c r="H41" s="35">
        <v>-1097.9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-4712.01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1015551.95</v>
      </c>
      <c r="C44" s="36">
        <f t="shared" si="11"/>
        <v>750098.1399999999</v>
      </c>
      <c r="D44" s="36">
        <f t="shared" si="11"/>
        <v>699503.8599999999</v>
      </c>
      <c r="E44" s="36">
        <f t="shared" si="11"/>
        <v>211273.66</v>
      </c>
      <c r="F44" s="36">
        <f t="shared" si="11"/>
        <v>731206.69</v>
      </c>
      <c r="G44" s="36">
        <f t="shared" si="11"/>
        <v>988508.2</v>
      </c>
      <c r="H44" s="36">
        <f t="shared" si="11"/>
        <v>214859.51000000004</v>
      </c>
      <c r="I44" s="36">
        <f t="shared" si="11"/>
        <v>727307.0499999999</v>
      </c>
      <c r="J44" s="36">
        <f t="shared" si="11"/>
        <v>647751.32</v>
      </c>
      <c r="K44" s="36">
        <f t="shared" si="11"/>
        <v>882161.1199999999</v>
      </c>
      <c r="L44" s="36">
        <f t="shared" si="11"/>
        <v>837541.89</v>
      </c>
      <c r="M44" s="36">
        <f t="shared" si="11"/>
        <v>450321.13</v>
      </c>
      <c r="N44" s="36">
        <f t="shared" si="11"/>
        <v>242996.04000000004</v>
      </c>
      <c r="O44" s="36">
        <f>SUM(B44:N44)</f>
        <v>8399080.559999999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1015551.9600000001</v>
      </c>
      <c r="C50" s="51">
        <f t="shared" si="12"/>
        <v>750098.14</v>
      </c>
      <c r="D50" s="51">
        <f t="shared" si="12"/>
        <v>699503.86</v>
      </c>
      <c r="E50" s="51">
        <f t="shared" si="12"/>
        <v>211273.66</v>
      </c>
      <c r="F50" s="51">
        <f t="shared" si="12"/>
        <v>731206.69</v>
      </c>
      <c r="G50" s="51">
        <f t="shared" si="12"/>
        <v>988508.2</v>
      </c>
      <c r="H50" s="51">
        <f t="shared" si="12"/>
        <v>214859.52</v>
      </c>
      <c r="I50" s="51">
        <f t="shared" si="12"/>
        <v>727307.04</v>
      </c>
      <c r="J50" s="51">
        <f t="shared" si="12"/>
        <v>647751.32</v>
      </c>
      <c r="K50" s="51">
        <f t="shared" si="12"/>
        <v>882161.13</v>
      </c>
      <c r="L50" s="51">
        <f t="shared" si="12"/>
        <v>837541.89</v>
      </c>
      <c r="M50" s="51">
        <f t="shared" si="12"/>
        <v>450321.14</v>
      </c>
      <c r="N50" s="51">
        <f t="shared" si="12"/>
        <v>242996.03</v>
      </c>
      <c r="O50" s="36">
        <f t="shared" si="12"/>
        <v>8399080.58</v>
      </c>
      <c r="Q50"/>
    </row>
    <row r="51" spans="1:18" ht="18.75" customHeight="1">
      <c r="A51" s="26" t="s">
        <v>57</v>
      </c>
      <c r="B51" s="51">
        <v>838425.79</v>
      </c>
      <c r="C51" s="51">
        <v>547967.37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1386393.1600000001</v>
      </c>
      <c r="P51"/>
      <c r="Q51"/>
      <c r="R51" s="43"/>
    </row>
    <row r="52" spans="1:16" ht="18.75" customHeight="1">
      <c r="A52" s="26" t="s">
        <v>58</v>
      </c>
      <c r="B52" s="51">
        <v>177126.17</v>
      </c>
      <c r="C52" s="51">
        <v>202130.77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379256.94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699503.86</v>
      </c>
      <c r="E53" s="52">
        <v>0</v>
      </c>
      <c r="F53" s="52">
        <v>0</v>
      </c>
      <c r="G53" s="52">
        <v>0</v>
      </c>
      <c r="H53" s="51">
        <v>214859.52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914363.38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211273.66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211273.66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731206.69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731206.69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988508.2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988508.2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727307.04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727307.04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647751.32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647751.32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882161.13</v>
      </c>
      <c r="L59" s="31">
        <v>837541.89</v>
      </c>
      <c r="M59" s="52">
        <v>0</v>
      </c>
      <c r="N59" s="52">
        <v>0</v>
      </c>
      <c r="O59" s="36">
        <f t="shared" si="13"/>
        <v>1719703.02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450321.14</v>
      </c>
      <c r="N60" s="52">
        <v>0</v>
      </c>
      <c r="O60" s="36">
        <f t="shared" si="13"/>
        <v>450321.14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242996.03</v>
      </c>
      <c r="O61" s="55">
        <f t="shared" si="13"/>
        <v>242996.03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2021-05-11T14:42:59Z</dcterms:modified>
  <cp:category/>
  <cp:version/>
  <cp:contentType/>
  <cp:contentStatus/>
</cp:coreProperties>
</file>