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<sst xmlns="http://schemas.openxmlformats.org/spreadsheetml/2006/main" count="74" uniqueCount="73">
  <si>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</si>
  <si>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</si>
  <si>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</si>
  <si>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</si>
  <si>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</si>
  <si>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</si>
  <si>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</si>
  <si>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</si>
  <si>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</si>
  <si>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</si>
  <si>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</si>
  <si>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</si>
  <si>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</si>
  <si>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</si>
  <si>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</si>
  <si>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</si>
  <si>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</si>
  <si>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</si>
  <si>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</si>
  <si>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</si>
  <si>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</si>
  <si>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</si>
  <si>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</si>
  <si>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</si>
  <si>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</si>
  <si>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</si>
  <si>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</si>
  <si>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</si>
  <si>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</si>
  <si>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</si>
  <si>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</si>
  <si>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</si>
  <si>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</si>
  <si>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</si>
  <si>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</si>
  <si>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</si>
  <si>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</si>
  <si>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</si>
  <si>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</si>
  <si>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</si>
  <si>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</si>
  <si>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</si>
  <si>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</si>
  <si>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</si>
  <si>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</si>
  <si>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</si>
  <si>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</si>
  <si>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</si>
  <si>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</si>
  <si>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</si>
  <si>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</si>
  <si>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</si>
  <si>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</si>
  <si>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</si>
  <si>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</si>
  <si>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</si>
  <si>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</si>
  <si>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</si>
  <si>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</si>
  <si>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</si>
  <si>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</si>
  <si>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</si>
  <si>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</si>
  <si>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</si>
  <si>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</si>
  <si>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</si>
  <si>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</si>
  <si>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</si>
  <si>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</si>
  <si>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</si>
  <si>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</si>
  <si>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</si>
  <si>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29/05/21 - VENCIMENTO 07/06/21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</si>
</sst>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133559</v>
      </c>
      <c r="C7" s="47">
        <f t="shared" si="0"/>
        <v>115942</v>
      </c>
      <c r="D7" s="47">
        <f t="shared" si="0"/>
        <v>168583</v>
      </c>
      <c r="E7" s="47">
        <f t="shared" si="0"/>
        <v>78284</v>
      </c>
      <c r="F7" s="47">
        <f t="shared" si="0"/>
        <v>102416</v>
      </c>
      <c r="G7" s="47">
        <f t="shared" si="0"/>
        <v>121055</v>
      </c>
      <c r="H7" s="47">
        <f t="shared" si="0"/>
        <v>136249</v>
      </c>
      <c r="I7" s="47">
        <f t="shared" si="0"/>
        <v>164412</v>
      </c>
      <c r="J7" s="47">
        <f t="shared" si="0"/>
        <v>37128</v>
      </c>
      <c r="K7" s="47">
        <f t="shared" si="0"/>
        <v>1057628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10779</v>
      </c>
      <c r="C8" s="45">
        <f t="shared" si="1"/>
        <v>11734</v>
      </c>
      <c r="D8" s="45">
        <f t="shared" si="1"/>
        <v>12792</v>
      </c>
      <c r="E8" s="45">
        <f t="shared" si="1"/>
        <v>6710</v>
      </c>
      <c r="F8" s="45">
        <f t="shared" si="1"/>
        <v>7664</v>
      </c>
      <c r="G8" s="45">
        <f t="shared" si="1"/>
        <v>5443</v>
      </c>
      <c r="H8" s="45">
        <f t="shared" si="1"/>
        <v>5097</v>
      </c>
      <c r="I8" s="45">
        <f t="shared" si="1"/>
        <v>10689</v>
      </c>
      <c r="J8" s="45">
        <f t="shared" si="1"/>
        <v>1215</v>
      </c>
      <c r="K8" s="38">
        <f>SUM(B8:J8)</f>
        <v>72123</v>
      </c>
      <c r="L8"/>
      <c r="M8"/>
      <c r="N8"/>
    </row>
    <row r="9" spans="1:14" ht="16.5" customHeight="1">
      <c r="A9" s="22" t="s">
        <v>35</v>
      </c>
      <c r="B9" s="45">
        <v>10769</v>
      </c>
      <c r="C9" s="45">
        <v>11730</v>
      </c>
      <c r="D9" s="45">
        <v>12787</v>
      </c>
      <c r="E9" s="45">
        <v>6683</v>
      </c>
      <c r="F9" s="45">
        <v>7656</v>
      </c>
      <c r="G9" s="45">
        <v>5440</v>
      </c>
      <c r="H9" s="45">
        <v>5097</v>
      </c>
      <c r="I9" s="45">
        <v>10674</v>
      </c>
      <c r="J9" s="45">
        <v>1215</v>
      </c>
      <c r="K9" s="38">
        <f>SUM(B9:J9)</f>
        <v>72051</v>
      </c>
      <c r="L9"/>
      <c r="M9"/>
      <c r="N9"/>
    </row>
    <row r="10" spans="1:14" ht="16.5" customHeight="1">
      <c r="A10" s="22" t="s">
        <v>34</v>
      </c>
      <c r="B10" s="45">
        <v>10</v>
      </c>
      <c r="C10" s="45">
        <v>4</v>
      </c>
      <c r="D10" s="45">
        <v>5</v>
      </c>
      <c r="E10" s="45">
        <v>27</v>
      </c>
      <c r="F10" s="45">
        <v>8</v>
      </c>
      <c r="G10" s="45">
        <v>3</v>
      </c>
      <c r="H10" s="45">
        <v>0</v>
      </c>
      <c r="I10" s="45">
        <v>15</v>
      </c>
      <c r="J10" s="45">
        <v>0</v>
      </c>
      <c r="K10" s="38">
        <f>SUM(B10:J10)</f>
        <v>72</v>
      </c>
      <c r="L10"/>
      <c r="M10"/>
      <c r="N10"/>
    </row>
    <row r="11" spans="1:14" ht="16.5" customHeight="1">
      <c r="A11" s="44" t="s">
        <v>33</v>
      </c>
      <c r="B11" s="43">
        <v>122780</v>
      </c>
      <c r="C11" s="43">
        <v>104208</v>
      </c>
      <c r="D11" s="43">
        <v>155791</v>
      </c>
      <c r="E11" s="43">
        <v>71574</v>
      </c>
      <c r="F11" s="43">
        <v>94752</v>
      </c>
      <c r="G11" s="43">
        <v>115612</v>
      </c>
      <c r="H11" s="43">
        <v>131152</v>
      </c>
      <c r="I11" s="43">
        <v>153723</v>
      </c>
      <c r="J11" s="43">
        <v>35913</v>
      </c>
      <c r="K11" s="38">
        <f>SUM(B11:J11)</f>
        <v>985505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1.555570876326824</v>
      </c>
      <c r="C15" s="39">
        <v>1.593968507051653</v>
      </c>
      <c r="D15" s="39">
        <v>1.245992762465336</v>
      </c>
      <c r="E15" s="39">
        <v>1.592806013434239</v>
      </c>
      <c r="F15" s="39">
        <v>1.411426823249552</v>
      </c>
      <c r="G15" s="39">
        <v>1.36279880895434</v>
      </c>
      <c r="H15" s="39">
        <v>1.334080029599366</v>
      </c>
      <c r="I15" s="39">
        <v>1.374551094061667</v>
      </c>
      <c r="J15" s="39">
        <v>1.424290448130763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715180.09</v>
      </c>
      <c r="C17" s="36">
        <f aca="true" t="shared" si="2" ref="C17:J17">C18+C19+C20+C21+C22+C23+C24</f>
        <v>704818.31</v>
      </c>
      <c r="D17" s="36">
        <f t="shared" si="2"/>
        <v>870038.3099999999</v>
      </c>
      <c r="E17" s="36">
        <f t="shared" si="2"/>
        <v>457435.17000000004</v>
      </c>
      <c r="F17" s="36">
        <f t="shared" si="2"/>
        <v>560625.7400000001</v>
      </c>
      <c r="G17" s="36">
        <f t="shared" si="2"/>
        <v>638489.95</v>
      </c>
      <c r="H17" s="36">
        <f t="shared" si="2"/>
        <v>561725.1099999999</v>
      </c>
      <c r="I17" s="36">
        <f t="shared" si="2"/>
        <v>721876.0399999999</v>
      </c>
      <c r="J17" s="36">
        <f t="shared" si="2"/>
        <v>183483.85</v>
      </c>
      <c r="K17" s="36">
        <f aca="true" t="shared" si="3" ref="K17:K24">SUM(B17:J17)</f>
        <v>5413672.569999999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448304.14</v>
      </c>
      <c r="C18" s="30">
        <f t="shared" si="4"/>
        <v>427199.89</v>
      </c>
      <c r="D18" s="30">
        <f t="shared" si="4"/>
        <v>688071.51</v>
      </c>
      <c r="E18" s="30">
        <f t="shared" si="4"/>
        <v>278174.37</v>
      </c>
      <c r="F18" s="30">
        <f t="shared" si="4"/>
        <v>384858.84</v>
      </c>
      <c r="G18" s="30">
        <f t="shared" si="4"/>
        <v>459948.47</v>
      </c>
      <c r="H18" s="30">
        <f t="shared" si="4"/>
        <v>412657.35</v>
      </c>
      <c r="I18" s="30">
        <f t="shared" si="4"/>
        <v>502656.81</v>
      </c>
      <c r="J18" s="30">
        <f t="shared" si="4"/>
        <v>128607.68</v>
      </c>
      <c r="K18" s="30">
        <f t="shared" si="3"/>
        <v>3730479.06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249064.72</v>
      </c>
      <c r="C19" s="30">
        <f t="shared" si="5"/>
        <v>253743.28</v>
      </c>
      <c r="D19" s="30">
        <f t="shared" si="5"/>
        <v>169260.61</v>
      </c>
      <c r="E19" s="30">
        <f t="shared" si="5"/>
        <v>164903.44</v>
      </c>
      <c r="F19" s="30">
        <f t="shared" si="5"/>
        <v>158341.25</v>
      </c>
      <c r="G19" s="30">
        <f t="shared" si="5"/>
        <v>166868.76</v>
      </c>
      <c r="H19" s="30">
        <f t="shared" si="5"/>
        <v>137860.58</v>
      </c>
      <c r="I19" s="30">
        <f t="shared" si="5"/>
        <v>188270.66</v>
      </c>
      <c r="J19" s="30">
        <f t="shared" si="5"/>
        <v>54567.01</v>
      </c>
      <c r="K19" s="30">
        <f t="shared" si="3"/>
        <v>1542880.31</v>
      </c>
      <c r="L19"/>
      <c r="M19"/>
      <c r="N19"/>
    </row>
    <row r="20" spans="1:14" ht="16.5" customHeight="1">
      <c r="A20" s="18" t="s">
        <v>28</v>
      </c>
      <c r="B20" s="30">
        <v>16470</v>
      </c>
      <c r="C20" s="30">
        <v>21192.68</v>
      </c>
      <c r="D20" s="30">
        <v>13262.88</v>
      </c>
      <c r="E20" s="30">
        <v>12245.2</v>
      </c>
      <c r="F20" s="30">
        <v>16084.42</v>
      </c>
      <c r="G20" s="30">
        <v>11208.13</v>
      </c>
      <c r="H20" s="30">
        <v>16569.75</v>
      </c>
      <c r="I20" s="30">
        <v>28266.11</v>
      </c>
      <c r="J20" s="30">
        <v>5580.13</v>
      </c>
      <c r="K20" s="30">
        <f t="shared" si="3"/>
        <v>140879.3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0</v>
      </c>
      <c r="G22" s="30">
        <v>0</v>
      </c>
      <c r="H22" s="30">
        <v>-8045.03</v>
      </c>
      <c r="I22" s="30">
        <v>0</v>
      </c>
      <c r="J22" s="30">
        <v>-6327.38</v>
      </c>
      <c r="K22" s="30">
        <f t="shared" si="3"/>
        <v>-18952.79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-570.3</v>
      </c>
      <c r="F23" s="30">
        <v>0</v>
      </c>
      <c r="G23" s="30">
        <v>-876.64</v>
      </c>
      <c r="H23" s="30">
        <v>0</v>
      </c>
      <c r="I23" s="30">
        <v>0</v>
      </c>
      <c r="J23" s="30">
        <v>-284.82</v>
      </c>
      <c r="K23" s="30">
        <f t="shared" si="3"/>
        <v>-1731.76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-47383.6</v>
      </c>
      <c r="C27" s="30">
        <f t="shared" si="6"/>
        <v>-51612</v>
      </c>
      <c r="D27" s="30">
        <f t="shared" si="6"/>
        <v>-74759.4</v>
      </c>
      <c r="E27" s="30">
        <f t="shared" si="6"/>
        <v>-29405.2</v>
      </c>
      <c r="F27" s="30">
        <f t="shared" si="6"/>
        <v>-33686.4</v>
      </c>
      <c r="G27" s="30">
        <f t="shared" si="6"/>
        <v>-23936</v>
      </c>
      <c r="H27" s="30">
        <f t="shared" si="6"/>
        <v>-22426.8</v>
      </c>
      <c r="I27" s="30">
        <f t="shared" si="6"/>
        <v>-46965.6</v>
      </c>
      <c r="J27" s="30">
        <f t="shared" si="6"/>
        <v>-10700.67</v>
      </c>
      <c r="K27" s="30">
        <f aca="true" t="shared" si="7" ref="K27:K35">SUM(B27:J27)</f>
        <v>-340875.67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-47383.6</v>
      </c>
      <c r="C28" s="30">
        <f t="shared" si="8"/>
        <v>-51612</v>
      </c>
      <c r="D28" s="30">
        <f t="shared" si="8"/>
        <v>-56262.8</v>
      </c>
      <c r="E28" s="30">
        <f t="shared" si="8"/>
        <v>-29405.2</v>
      </c>
      <c r="F28" s="30">
        <f t="shared" si="8"/>
        <v>-33686.4</v>
      </c>
      <c r="G28" s="30">
        <f t="shared" si="8"/>
        <v>-23936</v>
      </c>
      <c r="H28" s="30">
        <f t="shared" si="8"/>
        <v>-22426.8</v>
      </c>
      <c r="I28" s="30">
        <f t="shared" si="8"/>
        <v>-46965.6</v>
      </c>
      <c r="J28" s="30">
        <f t="shared" si="8"/>
        <v>-5346</v>
      </c>
      <c r="K28" s="30">
        <f t="shared" si="7"/>
        <v>-317024.4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-47383.6</v>
      </c>
      <c r="C29" s="30">
        <f aca="true" t="shared" si="9" ref="C29:J29">-ROUND((C9)*$E$3,2)</f>
        <v>-51612</v>
      </c>
      <c r="D29" s="30">
        <f t="shared" si="9"/>
        <v>-56262.8</v>
      </c>
      <c r="E29" s="30">
        <f t="shared" si="9"/>
        <v>-29405.2</v>
      </c>
      <c r="F29" s="30">
        <f t="shared" si="9"/>
        <v>-33686.4</v>
      </c>
      <c r="G29" s="30">
        <f t="shared" si="9"/>
        <v>-23936</v>
      </c>
      <c r="H29" s="30">
        <f t="shared" si="9"/>
        <v>-22426.8</v>
      </c>
      <c r="I29" s="30">
        <f t="shared" si="9"/>
        <v>-46965.6</v>
      </c>
      <c r="J29" s="30">
        <f t="shared" si="9"/>
        <v>-5346</v>
      </c>
      <c r="K29" s="30">
        <f t="shared" si="7"/>
        <v>-317024.4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667796.49</v>
      </c>
      <c r="C47" s="27">
        <f aca="true" t="shared" si="11" ref="C47:J47">IF(C17+C27+C48&lt;0,0,C17+C27+C48)</f>
        <v>653206.31</v>
      </c>
      <c r="D47" s="27">
        <f t="shared" si="11"/>
        <v>795278.9099999999</v>
      </c>
      <c r="E47" s="27">
        <f t="shared" si="11"/>
        <v>428029.97000000003</v>
      </c>
      <c r="F47" s="27">
        <f t="shared" si="11"/>
        <v>526939.3400000001</v>
      </c>
      <c r="G47" s="27">
        <f t="shared" si="11"/>
        <v>614553.95</v>
      </c>
      <c r="H47" s="27">
        <f t="shared" si="11"/>
        <v>539298.3099999998</v>
      </c>
      <c r="I47" s="27">
        <f t="shared" si="11"/>
        <v>674910.44</v>
      </c>
      <c r="J47" s="27">
        <f t="shared" si="11"/>
        <v>172783.18</v>
      </c>
      <c r="K47" s="20">
        <f>SUM(B47:J47)</f>
        <v>5072796.9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667796.49</v>
      </c>
      <c r="C53" s="10">
        <f t="shared" si="13"/>
        <v>653206.32</v>
      </c>
      <c r="D53" s="10">
        <f t="shared" si="13"/>
        <v>795278.92</v>
      </c>
      <c r="E53" s="10">
        <f t="shared" si="13"/>
        <v>428029.96</v>
      </c>
      <c r="F53" s="10">
        <f t="shared" si="13"/>
        <v>526939.35</v>
      </c>
      <c r="G53" s="10">
        <f t="shared" si="13"/>
        <v>614553.95</v>
      </c>
      <c r="H53" s="10">
        <f t="shared" si="13"/>
        <v>539298.31</v>
      </c>
      <c r="I53" s="10">
        <f>SUM(I54:I66)</f>
        <v>674910.4299999999</v>
      </c>
      <c r="J53" s="10">
        <f t="shared" si="13"/>
        <v>172783.18</v>
      </c>
      <c r="K53" s="5">
        <f>SUM(K54:K66)</f>
        <v>5072796.91</v>
      </c>
      <c r="L53" s="9"/>
    </row>
    <row r="54" spans="1:11" ht="16.5" customHeight="1">
      <c r="A54" s="7" t="s">
        <v>60</v>
      </c>
      <c r="B54" s="8">
        <v>583720.91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583720.91</v>
      </c>
    </row>
    <row r="55" spans="1:11" ht="16.5" customHeight="1">
      <c r="A55" s="7" t="s">
        <v>61</v>
      </c>
      <c r="B55" s="8">
        <v>84075.58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84075.58</v>
      </c>
    </row>
    <row r="56" spans="1:11" ht="16.5" customHeight="1">
      <c r="A56" s="7" t="s">
        <v>4</v>
      </c>
      <c r="B56" s="6">
        <v>0</v>
      </c>
      <c r="C56" s="8">
        <v>653206.32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653206.32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795278.92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795278.92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428029.96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428029.96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526939.35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526939.35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614553.95</v>
      </c>
      <c r="H60" s="6">
        <v>0</v>
      </c>
      <c r="I60" s="6">
        <v>0</v>
      </c>
      <c r="J60" s="6">
        <v>0</v>
      </c>
      <c r="K60" s="5">
        <f t="shared" si="14"/>
        <v>614553.95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539298.31</v>
      </c>
      <c r="I61" s="6">
        <v>0</v>
      </c>
      <c r="J61" s="6">
        <v>0</v>
      </c>
      <c r="K61" s="5">
        <f t="shared" si="14"/>
        <v>539298.31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244722.52</v>
      </c>
      <c r="J63" s="6">
        <v>0</v>
      </c>
      <c r="K63" s="5">
        <f t="shared" si="14"/>
        <v>244722.52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430187.91</v>
      </c>
      <c r="J64" s="6">
        <v>0</v>
      </c>
      <c r="K64" s="5">
        <f t="shared" si="14"/>
        <v>430187.91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172783.18</v>
      </c>
      <c r="K65" s="5">
        <f t="shared" si="14"/>
        <v>172783.18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2021-06-04T17:36:05Z</dcterms:modified>
  <cp:category/>
  <cp:version/>
  <cp:contentType/>
  <cp:contentStatus/>
</cp:coreProperties>
</file>