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<sst xmlns="http://schemas.openxmlformats.org/spreadsheetml/2006/main" count="74" uniqueCount="73">
  <si>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</si>
  <si>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</si>
  <si>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</si>
  <si>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</si>
  <si>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</si>
  <si>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</si>
  <si>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</si>
  <si>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</si>
  <si>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</si>
  <si>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</si>
  <si>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</si>
  <si>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</si>
  <si>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</si>
  <si>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</si>
  <si>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</si>
  <si>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</si>
  <si>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</si>
  <si>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</si>
  <si>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</si>
  <si>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</si>
  <si>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</si>
  <si>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</si>
  <si>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</si>
  <si>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</si>
  <si>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</si>
  <si>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</si>
  <si>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</si>
  <si>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</si>
  <si>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</si>
  <si>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</si>
  <si>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</si>
  <si>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</si>
  <si>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</si>
  <si>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</si>
  <si>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</si>
  <si>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</si>
  <si>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</si>
  <si>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</si>
  <si>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</si>
  <si>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</si>
  <si>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</si>
  <si>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</si>
  <si>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</si>
  <si>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</si>
  <si>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</si>
  <si>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</si>
  <si>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</si>
  <si>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</si>
  <si>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</si>
  <si>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</si>
  <si>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</si>
  <si>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</si>
  <si>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</si>
  <si>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</si>
  <si>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</si>
  <si>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</si>
  <si>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</si>
  <si>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</si>
  <si>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</si>
  <si>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</si>
  <si>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</si>
  <si>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</si>
  <si>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</si>
  <si>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</si>
  <si>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</si>
  <si>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</si>
  <si>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</si>
  <si>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</si>
  <si>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</si>
  <si>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</si>
  <si>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</si>
  <si>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</si>
  <si>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28/05/21 - VENCIMENTO 07/06/21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</si>
</sst>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236920</v>
      </c>
      <c r="C7" s="47">
        <f t="shared" si="0"/>
        <v>202351</v>
      </c>
      <c r="D7" s="47">
        <f t="shared" si="0"/>
        <v>269517</v>
      </c>
      <c r="E7" s="47">
        <f t="shared" si="0"/>
        <v>136282</v>
      </c>
      <c r="F7" s="47">
        <f t="shared" si="0"/>
        <v>161568</v>
      </c>
      <c r="G7" s="47">
        <f t="shared" si="0"/>
        <v>184213</v>
      </c>
      <c r="H7" s="47">
        <f t="shared" si="0"/>
        <v>210457</v>
      </c>
      <c r="I7" s="47">
        <f t="shared" si="0"/>
        <v>271539</v>
      </c>
      <c r="J7" s="47">
        <f t="shared" si="0"/>
        <v>83302</v>
      </c>
      <c r="K7" s="47">
        <f t="shared" si="0"/>
        <v>1756149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14835</v>
      </c>
      <c r="C8" s="45">
        <f t="shared" si="1"/>
        <v>14231</v>
      </c>
      <c r="D8" s="45">
        <f t="shared" si="1"/>
        <v>15753</v>
      </c>
      <c r="E8" s="45">
        <f t="shared" si="1"/>
        <v>9276</v>
      </c>
      <c r="F8" s="45">
        <f t="shared" si="1"/>
        <v>11155</v>
      </c>
      <c r="G8" s="45">
        <f t="shared" si="1"/>
        <v>6941</v>
      </c>
      <c r="H8" s="45">
        <f t="shared" si="1"/>
        <v>6085</v>
      </c>
      <c r="I8" s="45">
        <f t="shared" si="1"/>
        <v>15085</v>
      </c>
      <c r="J8" s="45">
        <f t="shared" si="1"/>
        <v>2555</v>
      </c>
      <c r="K8" s="38">
        <f>SUM(B8:J8)</f>
        <v>95916</v>
      </c>
      <c r="L8"/>
      <c r="M8"/>
      <c r="N8"/>
    </row>
    <row r="9" spans="1:14" ht="16.5" customHeight="1">
      <c r="A9" s="22" t="s">
        <v>35</v>
      </c>
      <c r="B9" s="45">
        <v>14811</v>
      </c>
      <c r="C9" s="45">
        <v>14224</v>
      </c>
      <c r="D9" s="45">
        <v>15750</v>
      </c>
      <c r="E9" s="45">
        <v>9237</v>
      </c>
      <c r="F9" s="45">
        <v>11143</v>
      </c>
      <c r="G9" s="45">
        <v>6941</v>
      </c>
      <c r="H9" s="45">
        <v>6085</v>
      </c>
      <c r="I9" s="45">
        <v>15067</v>
      </c>
      <c r="J9" s="45">
        <v>2555</v>
      </c>
      <c r="K9" s="38">
        <f>SUM(B9:J9)</f>
        <v>95813</v>
      </c>
      <c r="L9"/>
      <c r="M9"/>
      <c r="N9"/>
    </row>
    <row r="10" spans="1:14" ht="16.5" customHeight="1">
      <c r="A10" s="22" t="s">
        <v>34</v>
      </c>
      <c r="B10" s="45">
        <v>24</v>
      </c>
      <c r="C10" s="45">
        <v>7</v>
      </c>
      <c r="D10" s="45">
        <v>3</v>
      </c>
      <c r="E10" s="45">
        <v>39</v>
      </c>
      <c r="F10" s="45">
        <v>12</v>
      </c>
      <c r="G10" s="45">
        <v>0</v>
      </c>
      <c r="H10" s="45">
        <v>0</v>
      </c>
      <c r="I10" s="45">
        <v>18</v>
      </c>
      <c r="J10" s="45">
        <v>0</v>
      </c>
      <c r="K10" s="38">
        <f>SUM(B10:J10)</f>
        <v>103</v>
      </c>
      <c r="L10"/>
      <c r="M10"/>
      <c r="N10"/>
    </row>
    <row r="11" spans="1:14" ht="16.5" customHeight="1">
      <c r="A11" s="44" t="s">
        <v>33</v>
      </c>
      <c r="B11" s="43">
        <v>222085</v>
      </c>
      <c r="C11" s="43">
        <v>188120</v>
      </c>
      <c r="D11" s="43">
        <v>253764</v>
      </c>
      <c r="E11" s="43">
        <v>127006</v>
      </c>
      <c r="F11" s="43">
        <v>150413</v>
      </c>
      <c r="G11" s="43">
        <v>177272</v>
      </c>
      <c r="H11" s="43">
        <v>204372</v>
      </c>
      <c r="I11" s="43">
        <v>256454</v>
      </c>
      <c r="J11" s="43">
        <v>80747</v>
      </c>
      <c r="K11" s="38">
        <f>SUM(B11:J11)</f>
        <v>1660233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1.56325902430147</v>
      </c>
      <c r="C15" s="39">
        <v>1.573936570963143</v>
      </c>
      <c r="D15" s="39">
        <v>1.25605731573524</v>
      </c>
      <c r="E15" s="39">
        <v>1.677815293777937</v>
      </c>
      <c r="F15" s="39">
        <v>1.43218311778067</v>
      </c>
      <c r="G15" s="39">
        <v>1.37180408965643</v>
      </c>
      <c r="H15" s="39">
        <v>1.352695085465803</v>
      </c>
      <c r="I15" s="39">
        <v>1.391763724800169</v>
      </c>
      <c r="J15" s="39">
        <v>1.514172847106125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1275895.04</v>
      </c>
      <c r="C17" s="36">
        <f aca="true" t="shared" si="2" ref="C17:J17">C18+C19+C20+C21+C22+C23+C24</f>
        <v>1201880.15</v>
      </c>
      <c r="D17" s="36">
        <f t="shared" si="2"/>
        <v>1401192.68</v>
      </c>
      <c r="E17" s="36">
        <f t="shared" si="2"/>
        <v>834854.6900000001</v>
      </c>
      <c r="F17" s="36">
        <f t="shared" si="2"/>
        <v>891987.8099999999</v>
      </c>
      <c r="G17" s="36">
        <f t="shared" si="2"/>
        <v>977672.77</v>
      </c>
      <c r="H17" s="36">
        <f t="shared" si="2"/>
        <v>879154.71</v>
      </c>
      <c r="I17" s="36">
        <f t="shared" si="2"/>
        <v>1199689.85</v>
      </c>
      <c r="J17" s="36">
        <f t="shared" si="2"/>
        <v>442795.74</v>
      </c>
      <c r="K17" s="36">
        <f aca="true" t="shared" si="3" ref="K17:K24">SUM(B17:J17)</f>
        <v>9105123.440000001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795245.67</v>
      </c>
      <c r="C18" s="30">
        <f t="shared" si="4"/>
        <v>745582.49</v>
      </c>
      <c r="D18" s="30">
        <f t="shared" si="4"/>
        <v>1100033.64</v>
      </c>
      <c r="E18" s="30">
        <f t="shared" si="4"/>
        <v>484264.46</v>
      </c>
      <c r="F18" s="30">
        <f t="shared" si="4"/>
        <v>607140.23</v>
      </c>
      <c r="G18" s="30">
        <f t="shared" si="4"/>
        <v>699917.29</v>
      </c>
      <c r="H18" s="30">
        <f t="shared" si="4"/>
        <v>637411.12</v>
      </c>
      <c r="I18" s="30">
        <f t="shared" si="4"/>
        <v>830176.18</v>
      </c>
      <c r="J18" s="30">
        <f t="shared" si="4"/>
        <v>288549.8</v>
      </c>
      <c r="K18" s="30">
        <f t="shared" si="3"/>
        <v>6188320.879999999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447929.3</v>
      </c>
      <c r="C19" s="30">
        <f t="shared" si="5"/>
        <v>427917.06</v>
      </c>
      <c r="D19" s="30">
        <f t="shared" si="5"/>
        <v>281671.66</v>
      </c>
      <c r="E19" s="30">
        <f t="shared" si="5"/>
        <v>328241.86</v>
      </c>
      <c r="F19" s="30">
        <f t="shared" si="5"/>
        <v>262395.76</v>
      </c>
      <c r="G19" s="30">
        <f t="shared" si="5"/>
        <v>260232.11</v>
      </c>
      <c r="H19" s="30">
        <f t="shared" si="5"/>
        <v>224811.77</v>
      </c>
      <c r="I19" s="30">
        <f t="shared" si="5"/>
        <v>325232.91</v>
      </c>
      <c r="J19" s="30">
        <f t="shared" si="5"/>
        <v>148364.47</v>
      </c>
      <c r="K19" s="30">
        <f t="shared" si="3"/>
        <v>2706796.9000000004</v>
      </c>
      <c r="L19"/>
      <c r="M19"/>
      <c r="N19"/>
    </row>
    <row r="20" spans="1:14" ht="16.5" customHeight="1">
      <c r="A20" s="18" t="s">
        <v>28</v>
      </c>
      <c r="B20" s="30">
        <v>31378.84</v>
      </c>
      <c r="C20" s="30">
        <v>25698.14</v>
      </c>
      <c r="D20" s="30">
        <v>20044.07</v>
      </c>
      <c r="E20" s="30">
        <v>19665.91</v>
      </c>
      <c r="F20" s="30">
        <v>21110.59</v>
      </c>
      <c r="G20" s="30">
        <v>16730.04</v>
      </c>
      <c r="H20" s="30">
        <v>22294.39</v>
      </c>
      <c r="I20" s="30">
        <v>41598.3</v>
      </c>
      <c r="J20" s="30">
        <v>10867.62</v>
      </c>
      <c r="K20" s="30">
        <f t="shared" si="3"/>
        <v>209387.89999999997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0</v>
      </c>
      <c r="G22" s="30">
        <v>0</v>
      </c>
      <c r="H22" s="30">
        <v>-8045.03</v>
      </c>
      <c r="I22" s="30">
        <v>0</v>
      </c>
      <c r="J22" s="30">
        <v>-6327.38</v>
      </c>
      <c r="K22" s="30">
        <f t="shared" si="3"/>
        <v>-18952.79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-547.9</v>
      </c>
      <c r="H23" s="30">
        <v>0</v>
      </c>
      <c r="I23" s="30">
        <v>0</v>
      </c>
      <c r="J23" s="30">
        <v>0</v>
      </c>
      <c r="K23" s="30">
        <f t="shared" si="3"/>
        <v>-547.9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-182576.76</v>
      </c>
      <c r="C27" s="30">
        <f t="shared" si="6"/>
        <v>-72726.75</v>
      </c>
      <c r="D27" s="30">
        <f t="shared" si="6"/>
        <v>-121623.20000000001</v>
      </c>
      <c r="E27" s="30">
        <f t="shared" si="6"/>
        <v>-154001.1</v>
      </c>
      <c r="F27" s="30">
        <f t="shared" si="6"/>
        <v>-49029.2</v>
      </c>
      <c r="G27" s="30">
        <f t="shared" si="6"/>
        <v>-161255.94</v>
      </c>
      <c r="H27" s="30">
        <f t="shared" si="6"/>
        <v>-56233.47</v>
      </c>
      <c r="I27" s="30">
        <f t="shared" si="6"/>
        <v>-112268.1</v>
      </c>
      <c r="J27" s="30">
        <f t="shared" si="6"/>
        <v>-30779.589999999997</v>
      </c>
      <c r="K27" s="30">
        <f aca="true" t="shared" si="7" ref="K27:K35">SUM(B27:J27)</f>
        <v>-940494.1099999999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-182576.76</v>
      </c>
      <c r="C28" s="30">
        <f t="shared" si="8"/>
        <v>-72726.75</v>
      </c>
      <c r="D28" s="30">
        <f t="shared" si="8"/>
        <v>-103126.6</v>
      </c>
      <c r="E28" s="30">
        <f t="shared" si="8"/>
        <v>-154001.1</v>
      </c>
      <c r="F28" s="30">
        <f t="shared" si="8"/>
        <v>-49029.2</v>
      </c>
      <c r="G28" s="30">
        <f t="shared" si="8"/>
        <v>-161255.94</v>
      </c>
      <c r="H28" s="30">
        <f t="shared" si="8"/>
        <v>-56233.47</v>
      </c>
      <c r="I28" s="30">
        <f t="shared" si="8"/>
        <v>-112268.1</v>
      </c>
      <c r="J28" s="30">
        <f t="shared" si="8"/>
        <v>-25424.92</v>
      </c>
      <c r="K28" s="30">
        <f t="shared" si="7"/>
        <v>-916642.8399999999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-65168.4</v>
      </c>
      <c r="C29" s="30">
        <f aca="true" t="shared" si="9" ref="C29:J29">-ROUND((C9)*$E$3,2)</f>
        <v>-62585.6</v>
      </c>
      <c r="D29" s="30">
        <f t="shared" si="9"/>
        <v>-69300</v>
      </c>
      <c r="E29" s="30">
        <f t="shared" si="9"/>
        <v>-40642.8</v>
      </c>
      <c r="F29" s="30">
        <f t="shared" si="9"/>
        <v>-49029.2</v>
      </c>
      <c r="G29" s="30">
        <f t="shared" si="9"/>
        <v>-30540.4</v>
      </c>
      <c r="H29" s="30">
        <f t="shared" si="9"/>
        <v>-26774</v>
      </c>
      <c r="I29" s="30">
        <f t="shared" si="9"/>
        <v>-66294.8</v>
      </c>
      <c r="J29" s="30">
        <f t="shared" si="9"/>
        <v>-11242</v>
      </c>
      <c r="K29" s="30">
        <f t="shared" si="7"/>
        <v>-421577.2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-2873.2</v>
      </c>
      <c r="C31" s="30">
        <v>-893.2</v>
      </c>
      <c r="D31" s="30">
        <v>-985.6</v>
      </c>
      <c r="E31" s="30">
        <v>-1078</v>
      </c>
      <c r="F31" s="26">
        <v>0</v>
      </c>
      <c r="G31" s="30">
        <v>-677.6</v>
      </c>
      <c r="H31" s="30">
        <v>-190.29</v>
      </c>
      <c r="I31" s="30">
        <v>-296.97</v>
      </c>
      <c r="J31" s="30">
        <v>-91.61</v>
      </c>
      <c r="K31" s="30">
        <f t="shared" si="7"/>
        <v>-7086.47</v>
      </c>
      <c r="L31"/>
      <c r="M31"/>
      <c r="N31"/>
    </row>
    <row r="32" spans="1:14" ht="16.5" customHeight="1">
      <c r="A32" s="25" t="s">
        <v>21</v>
      </c>
      <c r="B32" s="30">
        <v>-114535.16</v>
      </c>
      <c r="C32" s="30">
        <v>-9247.95</v>
      </c>
      <c r="D32" s="30">
        <v>-32841</v>
      </c>
      <c r="E32" s="30">
        <v>-112280.3</v>
      </c>
      <c r="F32" s="26">
        <v>0</v>
      </c>
      <c r="G32" s="30">
        <v>-130037.94</v>
      </c>
      <c r="H32" s="30">
        <v>-29269.18</v>
      </c>
      <c r="I32" s="30">
        <v>-45676.33</v>
      </c>
      <c r="J32" s="30">
        <v>-14091.31</v>
      </c>
      <c r="K32" s="30">
        <f t="shared" si="7"/>
        <v>-487979.17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1093318.28</v>
      </c>
      <c r="C47" s="27">
        <f aca="true" t="shared" si="11" ref="C47:J47">IF(C17+C27+C48&lt;0,0,C17+C27+C48)</f>
        <v>1129153.4</v>
      </c>
      <c r="D47" s="27">
        <f t="shared" si="11"/>
        <v>1279569.48</v>
      </c>
      <c r="E47" s="27">
        <f t="shared" si="11"/>
        <v>680853.5900000001</v>
      </c>
      <c r="F47" s="27">
        <f t="shared" si="11"/>
        <v>842958.61</v>
      </c>
      <c r="G47" s="27">
        <f t="shared" si="11"/>
        <v>816416.8300000001</v>
      </c>
      <c r="H47" s="27">
        <f t="shared" si="11"/>
        <v>822921.24</v>
      </c>
      <c r="I47" s="27">
        <f t="shared" si="11"/>
        <v>1087421.75</v>
      </c>
      <c r="J47" s="27">
        <f t="shared" si="11"/>
        <v>412016.15</v>
      </c>
      <c r="K47" s="20">
        <f>SUM(B47:J47)</f>
        <v>8164629.330000001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1093318.28</v>
      </c>
      <c r="C53" s="10">
        <f t="shared" si="13"/>
        <v>1129153.4</v>
      </c>
      <c r="D53" s="10">
        <f t="shared" si="13"/>
        <v>1279569.47</v>
      </c>
      <c r="E53" s="10">
        <f t="shared" si="13"/>
        <v>680853.58</v>
      </c>
      <c r="F53" s="10">
        <f t="shared" si="13"/>
        <v>842958.61</v>
      </c>
      <c r="G53" s="10">
        <f t="shared" si="13"/>
        <v>816416.84</v>
      </c>
      <c r="H53" s="10">
        <f t="shared" si="13"/>
        <v>822921.23</v>
      </c>
      <c r="I53" s="10">
        <f>SUM(I54:I66)</f>
        <v>1087421.76</v>
      </c>
      <c r="J53" s="10">
        <f t="shared" si="13"/>
        <v>412016.15</v>
      </c>
      <c r="K53" s="5">
        <f>SUM(K54:K66)</f>
        <v>8164629.32</v>
      </c>
      <c r="L53" s="9"/>
    </row>
    <row r="54" spans="1:11" ht="16.5" customHeight="1">
      <c r="A54" s="7" t="s">
        <v>60</v>
      </c>
      <c r="B54" s="8">
        <v>955450.84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955450.84</v>
      </c>
    </row>
    <row r="55" spans="1:11" ht="16.5" customHeight="1">
      <c r="A55" s="7" t="s">
        <v>61</v>
      </c>
      <c r="B55" s="8">
        <v>137867.44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137867.44</v>
      </c>
    </row>
    <row r="56" spans="1:11" ht="16.5" customHeight="1">
      <c r="A56" s="7" t="s">
        <v>4</v>
      </c>
      <c r="B56" s="6">
        <v>0</v>
      </c>
      <c r="C56" s="8">
        <v>1129153.4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1129153.4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1279569.47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1279569.47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680853.58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680853.58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842958.61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842958.61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816416.84</v>
      </c>
      <c r="H60" s="6">
        <v>0</v>
      </c>
      <c r="I60" s="6">
        <v>0</v>
      </c>
      <c r="J60" s="6">
        <v>0</v>
      </c>
      <c r="K60" s="5">
        <f t="shared" si="14"/>
        <v>816416.84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822921.23</v>
      </c>
      <c r="I61" s="6">
        <v>0</v>
      </c>
      <c r="J61" s="6">
        <v>0</v>
      </c>
      <c r="K61" s="5">
        <f t="shared" si="14"/>
        <v>822921.23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404847.12</v>
      </c>
      <c r="J63" s="6">
        <v>0</v>
      </c>
      <c r="K63" s="5">
        <f t="shared" si="14"/>
        <v>404847.12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682574.64</v>
      </c>
      <c r="J64" s="6">
        <v>0</v>
      </c>
      <c r="K64" s="5">
        <f t="shared" si="14"/>
        <v>682574.64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412016.15</v>
      </c>
      <c r="K65" s="5">
        <f t="shared" si="14"/>
        <v>412016.15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2021-06-04T17:35:23Z</dcterms:modified>
  <cp:category/>
  <cp:version/>
  <cp:contentType/>
  <cp:contentStatus/>
</cp:coreProperties>
</file>