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<sst xmlns="http://schemas.openxmlformats.org/spreadsheetml/2006/main" count="74" uniqueCount="73">
  <si>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</si>
  <si>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</si>
  <si>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</si>
  <si>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</si>
  <si>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</si>
  <si>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</si>
  <si>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</si>
  <si>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</si>
  <si>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</si>
  <si>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</si>
  <si>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</si>
  <si>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</si>
  <si>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</si>
  <si>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</si>
  <si>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</si>
  <si>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</si>
  <si>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</si>
  <si>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</si>
  <si>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</si>
  <si>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</si>
  <si>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</si>
  <si>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</si>
  <si>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</si>
  <si>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</si>
  <si>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</si>
  <si>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</si>
  <si>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</si>
  <si>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</si>
  <si>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</si>
  <si>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</si>
  <si>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</si>
  <si>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</si>
  <si>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</si>
  <si>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</si>
  <si>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</si>
  <si>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</si>
  <si>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</si>
  <si>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</si>
  <si>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</si>
  <si>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</si>
  <si>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</si>
  <si>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</si>
  <si>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</si>
  <si>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</si>
  <si>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</si>
  <si>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</si>
  <si>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</si>
  <si>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</si>
  <si>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</si>
  <si>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</si>
  <si>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</si>
  <si>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</si>
  <si>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</si>
  <si>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</si>
  <si>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</si>
  <si>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</si>
  <si>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</si>
  <si>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</si>
  <si>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</si>
  <si>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</si>
  <si>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</si>
  <si>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</si>
  <si>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</si>
  <si>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</si>
  <si>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</si>
  <si>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</si>
  <si>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</si>
  <si>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</si>
  <si>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</si>
  <si>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</si>
  <si>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</si>
  <si>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</si>
  <si>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06/05/21 - VENCIMENTO 13/05/21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</si>
</sst>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234717</v>
      </c>
      <c r="C7" s="47">
        <f t="shared" si="0"/>
        <v>198319</v>
      </c>
      <c r="D7" s="47">
        <f t="shared" si="0"/>
        <v>262620</v>
      </c>
      <c r="E7" s="47">
        <f t="shared" si="0"/>
        <v>139891</v>
      </c>
      <c r="F7" s="47">
        <f t="shared" si="0"/>
        <v>162726</v>
      </c>
      <c r="G7" s="47">
        <f t="shared" si="0"/>
        <v>183171</v>
      </c>
      <c r="H7" s="47">
        <f t="shared" si="0"/>
        <v>210166</v>
      </c>
      <c r="I7" s="47">
        <f t="shared" si="0"/>
        <v>265640</v>
      </c>
      <c r="J7" s="47">
        <f t="shared" si="0"/>
        <v>81085</v>
      </c>
      <c r="K7" s="47">
        <f t="shared" si="0"/>
        <v>1738335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14402</v>
      </c>
      <c r="C8" s="45">
        <f t="shared" si="1"/>
        <v>13709</v>
      </c>
      <c r="D8" s="45">
        <f t="shared" si="1"/>
        <v>15194</v>
      </c>
      <c r="E8" s="45">
        <f t="shared" si="1"/>
        <v>9051</v>
      </c>
      <c r="F8" s="45">
        <f t="shared" si="1"/>
        <v>10706</v>
      </c>
      <c r="G8" s="45">
        <f t="shared" si="1"/>
        <v>6468</v>
      </c>
      <c r="H8" s="45">
        <f t="shared" si="1"/>
        <v>5818</v>
      </c>
      <c r="I8" s="45">
        <f t="shared" si="1"/>
        <v>14164</v>
      </c>
      <c r="J8" s="45">
        <f t="shared" si="1"/>
        <v>2361</v>
      </c>
      <c r="K8" s="38">
        <f>SUM(B8:J8)</f>
        <v>91873</v>
      </c>
      <c r="L8"/>
      <c r="M8"/>
      <c r="N8"/>
    </row>
    <row r="9" spans="1:14" ht="16.5" customHeight="1">
      <c r="A9" s="22" t="s">
        <v>35</v>
      </c>
      <c r="B9" s="45">
        <v>14373</v>
      </c>
      <c r="C9" s="45">
        <v>13706</v>
      </c>
      <c r="D9" s="45">
        <v>15188</v>
      </c>
      <c r="E9" s="45">
        <v>9014</v>
      </c>
      <c r="F9" s="45">
        <v>10691</v>
      </c>
      <c r="G9" s="45">
        <v>6467</v>
      </c>
      <c r="H9" s="45">
        <v>5818</v>
      </c>
      <c r="I9" s="45">
        <v>14135</v>
      </c>
      <c r="J9" s="45">
        <v>2361</v>
      </c>
      <c r="K9" s="38">
        <f>SUM(B9:J9)</f>
        <v>91753</v>
      </c>
      <c r="L9"/>
      <c r="M9"/>
      <c r="N9"/>
    </row>
    <row r="10" spans="1:14" ht="16.5" customHeight="1">
      <c r="A10" s="22" t="s">
        <v>34</v>
      </c>
      <c r="B10" s="45">
        <v>29</v>
      </c>
      <c r="C10" s="45">
        <v>3</v>
      </c>
      <c r="D10" s="45">
        <v>6</v>
      </c>
      <c r="E10" s="45">
        <v>37</v>
      </c>
      <c r="F10" s="45">
        <v>15</v>
      </c>
      <c r="G10" s="45">
        <v>1</v>
      </c>
      <c r="H10" s="45">
        <v>0</v>
      </c>
      <c r="I10" s="45">
        <v>29</v>
      </c>
      <c r="J10" s="45">
        <v>0</v>
      </c>
      <c r="K10" s="38">
        <f>SUM(B10:J10)</f>
        <v>120</v>
      </c>
      <c r="L10"/>
      <c r="M10"/>
      <c r="N10"/>
    </row>
    <row r="11" spans="1:14" ht="16.5" customHeight="1">
      <c r="A11" s="44" t="s">
        <v>33</v>
      </c>
      <c r="B11" s="43">
        <v>220315</v>
      </c>
      <c r="C11" s="43">
        <v>184610</v>
      </c>
      <c r="D11" s="43">
        <v>247426</v>
      </c>
      <c r="E11" s="43">
        <v>130840</v>
      </c>
      <c r="F11" s="43">
        <v>152020</v>
      </c>
      <c r="G11" s="43">
        <v>176703</v>
      </c>
      <c r="H11" s="43">
        <v>204348</v>
      </c>
      <c r="I11" s="43">
        <v>251476</v>
      </c>
      <c r="J11" s="43">
        <v>78724</v>
      </c>
      <c r="K11" s="38">
        <f>SUM(B11:J11)</f>
        <v>1646462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1.601117301256011</v>
      </c>
      <c r="C15" s="39">
        <v>1.624463300583197</v>
      </c>
      <c r="D15" s="39">
        <v>1.31297679870241</v>
      </c>
      <c r="E15" s="39">
        <v>1.67692538773913</v>
      </c>
      <c r="F15" s="39">
        <v>1.451764943286291</v>
      </c>
      <c r="G15" s="39">
        <v>1.386227303042934</v>
      </c>
      <c r="H15" s="39">
        <v>1.372460079382382</v>
      </c>
      <c r="I15" s="39">
        <v>1.448026198619424</v>
      </c>
      <c r="J15" s="39">
        <v>1.573405284313046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1294096.85</v>
      </c>
      <c r="C17" s="36">
        <f aca="true" t="shared" si="2" ref="C17:J17">C18+C19+C20+C21+C22+C23+C24</f>
        <v>1212156.69</v>
      </c>
      <c r="D17" s="36">
        <f t="shared" si="2"/>
        <v>1427400.75</v>
      </c>
      <c r="E17" s="36">
        <f t="shared" si="2"/>
        <v>855585.58</v>
      </c>
      <c r="F17" s="36">
        <f t="shared" si="2"/>
        <v>909725.41</v>
      </c>
      <c r="G17" s="36">
        <f t="shared" si="2"/>
        <v>979921.66</v>
      </c>
      <c r="H17" s="36">
        <f t="shared" si="2"/>
        <v>891025.1799999999</v>
      </c>
      <c r="I17" s="36">
        <f t="shared" si="2"/>
        <v>1220103.22</v>
      </c>
      <c r="J17" s="36">
        <f t="shared" si="2"/>
        <v>447843.42</v>
      </c>
      <c r="K17" s="36">
        <f aca="true" t="shared" si="3" ref="K17:K24">SUM(B17:J17)</f>
        <v>9237858.76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787851.08</v>
      </c>
      <c r="C18" s="30">
        <f t="shared" si="4"/>
        <v>730726.19</v>
      </c>
      <c r="D18" s="30">
        <f t="shared" si="4"/>
        <v>1071883.53</v>
      </c>
      <c r="E18" s="30">
        <f t="shared" si="4"/>
        <v>497088.68</v>
      </c>
      <c r="F18" s="30">
        <f t="shared" si="4"/>
        <v>611491.76</v>
      </c>
      <c r="G18" s="30">
        <f t="shared" si="4"/>
        <v>695958.21</v>
      </c>
      <c r="H18" s="30">
        <f t="shared" si="4"/>
        <v>636529.76</v>
      </c>
      <c r="I18" s="30">
        <f t="shared" si="4"/>
        <v>812141.17</v>
      </c>
      <c r="J18" s="30">
        <f t="shared" si="4"/>
        <v>280870.33</v>
      </c>
      <c r="K18" s="30">
        <f t="shared" si="3"/>
        <v>6124540.71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473590.92</v>
      </c>
      <c r="C19" s="30">
        <f t="shared" si="5"/>
        <v>456311.69</v>
      </c>
      <c r="D19" s="30">
        <f t="shared" si="5"/>
        <v>335474.68</v>
      </c>
      <c r="E19" s="30">
        <f t="shared" si="5"/>
        <v>336491.95</v>
      </c>
      <c r="F19" s="30">
        <f t="shared" si="5"/>
        <v>276250.54</v>
      </c>
      <c r="G19" s="30">
        <f t="shared" si="5"/>
        <v>268798.06</v>
      </c>
      <c r="H19" s="30">
        <f t="shared" si="5"/>
        <v>237081.92</v>
      </c>
      <c r="I19" s="30">
        <f t="shared" si="5"/>
        <v>363860.52</v>
      </c>
      <c r="J19" s="30">
        <f t="shared" si="5"/>
        <v>161052.53</v>
      </c>
      <c r="K19" s="30">
        <f t="shared" si="3"/>
        <v>2908912.8099999996</v>
      </c>
      <c r="L19"/>
      <c r="M19"/>
      <c r="N19"/>
    </row>
    <row r="20" spans="1:14" ht="16.5" customHeight="1">
      <c r="A20" s="18" t="s">
        <v>28</v>
      </c>
      <c r="B20" s="30">
        <v>31313.62</v>
      </c>
      <c r="C20" s="30">
        <v>22436.35</v>
      </c>
      <c r="D20" s="30">
        <v>20599.23</v>
      </c>
      <c r="E20" s="30">
        <v>19322.49</v>
      </c>
      <c r="F20" s="30">
        <v>20641.88</v>
      </c>
      <c r="G20" s="30">
        <v>16544.23</v>
      </c>
      <c r="H20" s="30">
        <v>22776.07</v>
      </c>
      <c r="I20" s="30">
        <v>41419.07</v>
      </c>
      <c r="J20" s="30">
        <v>10906.71</v>
      </c>
      <c r="K20" s="30">
        <f t="shared" si="3"/>
        <v>205959.65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-2720.07</v>
      </c>
      <c r="H23" s="30">
        <v>0</v>
      </c>
      <c r="I23" s="30">
        <v>0</v>
      </c>
      <c r="J23" s="30">
        <v>0</v>
      </c>
      <c r="K23" s="30">
        <f t="shared" si="3"/>
        <v>-2720.07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-108625.32</v>
      </c>
      <c r="C27" s="30">
        <f t="shared" si="6"/>
        <v>-66776.75</v>
      </c>
      <c r="D27" s="30">
        <f t="shared" si="6"/>
        <v>-99907.1</v>
      </c>
      <c r="E27" s="30">
        <f t="shared" si="6"/>
        <v>-96876.06</v>
      </c>
      <c r="F27" s="30">
        <f t="shared" si="6"/>
        <v>-47040.4</v>
      </c>
      <c r="G27" s="30">
        <f t="shared" si="6"/>
        <v>-97038.2</v>
      </c>
      <c r="H27" s="30">
        <f t="shared" si="6"/>
        <v>-39575.06</v>
      </c>
      <c r="I27" s="30">
        <f t="shared" si="6"/>
        <v>-84004.19</v>
      </c>
      <c r="J27" s="30">
        <f t="shared" si="6"/>
        <v>-22471.58</v>
      </c>
      <c r="K27" s="30">
        <f aca="true" t="shared" si="7" ref="K27:K35">SUM(B27:J27)</f>
        <v>-662314.66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-108625.32</v>
      </c>
      <c r="C28" s="30">
        <f t="shared" si="8"/>
        <v>-66776.75</v>
      </c>
      <c r="D28" s="30">
        <f t="shared" si="8"/>
        <v>-81410.5</v>
      </c>
      <c r="E28" s="30">
        <f t="shared" si="8"/>
        <v>-96876.06</v>
      </c>
      <c r="F28" s="30">
        <f t="shared" si="8"/>
        <v>-47040.4</v>
      </c>
      <c r="G28" s="30">
        <f t="shared" si="8"/>
        <v>-97038.2</v>
      </c>
      <c r="H28" s="30">
        <f t="shared" si="8"/>
        <v>-39575.06</v>
      </c>
      <c r="I28" s="30">
        <f t="shared" si="8"/>
        <v>-84004.19</v>
      </c>
      <c r="J28" s="30">
        <f t="shared" si="8"/>
        <v>-17116.91</v>
      </c>
      <c r="K28" s="30">
        <f t="shared" si="7"/>
        <v>-638463.39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-63241.2</v>
      </c>
      <c r="C29" s="30">
        <f aca="true" t="shared" si="9" ref="C29:J29">-ROUND((C9)*$E$3,2)</f>
        <v>-60306.4</v>
      </c>
      <c r="D29" s="30">
        <f t="shared" si="9"/>
        <v>-66827.2</v>
      </c>
      <c r="E29" s="30">
        <f t="shared" si="9"/>
        <v>-39661.6</v>
      </c>
      <c r="F29" s="30">
        <f t="shared" si="9"/>
        <v>-47040.4</v>
      </c>
      <c r="G29" s="30">
        <f t="shared" si="9"/>
        <v>-28454.8</v>
      </c>
      <c r="H29" s="30">
        <f t="shared" si="9"/>
        <v>-25599.2</v>
      </c>
      <c r="I29" s="30">
        <f t="shared" si="9"/>
        <v>-62194</v>
      </c>
      <c r="J29" s="30">
        <f t="shared" si="9"/>
        <v>-10388.4</v>
      </c>
      <c r="K29" s="30">
        <f t="shared" si="7"/>
        <v>-403713.2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-1478.4</v>
      </c>
      <c r="C31" s="30">
        <v>-492.8</v>
      </c>
      <c r="D31" s="30">
        <v>-699.6</v>
      </c>
      <c r="E31" s="30">
        <v>-514.8</v>
      </c>
      <c r="F31" s="26">
        <v>0</v>
      </c>
      <c r="G31" s="30">
        <v>-369.6</v>
      </c>
      <c r="H31" s="30">
        <v>-66.19</v>
      </c>
      <c r="I31" s="30">
        <v>-103.3</v>
      </c>
      <c r="J31" s="30">
        <v>-31.86</v>
      </c>
      <c r="K31" s="30">
        <f t="shared" si="7"/>
        <v>-3756.5500000000006</v>
      </c>
      <c r="L31"/>
      <c r="M31"/>
      <c r="N31"/>
    </row>
    <row r="32" spans="1:14" ht="16.5" customHeight="1">
      <c r="A32" s="25" t="s">
        <v>21</v>
      </c>
      <c r="B32" s="30">
        <v>-43905.72</v>
      </c>
      <c r="C32" s="30">
        <v>-5977.55</v>
      </c>
      <c r="D32" s="30">
        <v>-13883.7</v>
      </c>
      <c r="E32" s="30">
        <v>-56699.66</v>
      </c>
      <c r="F32" s="26">
        <v>0</v>
      </c>
      <c r="G32" s="30">
        <v>-68213.8</v>
      </c>
      <c r="H32" s="30">
        <v>-13909.67</v>
      </c>
      <c r="I32" s="30">
        <v>-21706.89</v>
      </c>
      <c r="J32" s="30">
        <v>-6696.65</v>
      </c>
      <c r="K32" s="30">
        <f t="shared" si="7"/>
        <v>-230993.63999999998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1185471.53</v>
      </c>
      <c r="C47" s="27">
        <f aca="true" t="shared" si="11" ref="C47:J47">IF(C17+C27+C48&lt;0,0,C17+C27+C48)</f>
        <v>1145379.94</v>
      </c>
      <c r="D47" s="27">
        <f t="shared" si="11"/>
        <v>1327493.65</v>
      </c>
      <c r="E47" s="27">
        <f t="shared" si="11"/>
        <v>758709.52</v>
      </c>
      <c r="F47" s="27">
        <f t="shared" si="11"/>
        <v>862685.01</v>
      </c>
      <c r="G47" s="27">
        <f t="shared" si="11"/>
        <v>882883.4600000001</v>
      </c>
      <c r="H47" s="27">
        <f t="shared" si="11"/>
        <v>851450.1199999999</v>
      </c>
      <c r="I47" s="27">
        <f t="shared" si="11"/>
        <v>1136099.03</v>
      </c>
      <c r="J47" s="27">
        <f t="shared" si="11"/>
        <v>425371.83999999997</v>
      </c>
      <c r="K47" s="20">
        <f>SUM(B47:J47)</f>
        <v>8575544.1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1185471.52</v>
      </c>
      <c r="C53" s="10">
        <f t="shared" si="13"/>
        <v>1145379.93</v>
      </c>
      <c r="D53" s="10">
        <f t="shared" si="13"/>
        <v>1327493.64</v>
      </c>
      <c r="E53" s="10">
        <f t="shared" si="13"/>
        <v>758709.51</v>
      </c>
      <c r="F53" s="10">
        <f t="shared" si="13"/>
        <v>862685.01</v>
      </c>
      <c r="G53" s="10">
        <f t="shared" si="13"/>
        <v>882883.47</v>
      </c>
      <c r="H53" s="10">
        <f t="shared" si="13"/>
        <v>851450.13</v>
      </c>
      <c r="I53" s="10">
        <f>SUM(I54:I66)</f>
        <v>1136099.03</v>
      </c>
      <c r="J53" s="10">
        <f t="shared" si="13"/>
        <v>425371.84</v>
      </c>
      <c r="K53" s="5">
        <f>SUM(K54:K66)</f>
        <v>8575544.079999998</v>
      </c>
      <c r="L53" s="9"/>
    </row>
    <row r="54" spans="1:11" ht="16.5" customHeight="1">
      <c r="A54" s="7" t="s">
        <v>60</v>
      </c>
      <c r="B54" s="8">
        <v>1035509.37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1035509.37</v>
      </c>
    </row>
    <row r="55" spans="1:11" ht="16.5" customHeight="1">
      <c r="A55" s="7" t="s">
        <v>61</v>
      </c>
      <c r="B55" s="8">
        <v>149962.15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149962.15</v>
      </c>
    </row>
    <row r="56" spans="1:11" ht="16.5" customHeight="1">
      <c r="A56" s="7" t="s">
        <v>4</v>
      </c>
      <c r="B56" s="6">
        <v>0</v>
      </c>
      <c r="C56" s="8">
        <v>1145379.93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1145379.93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1327493.64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1327493.64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758709.51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758709.51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862685.01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862685.01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882883.47</v>
      </c>
      <c r="H60" s="6">
        <v>0</v>
      </c>
      <c r="I60" s="6">
        <v>0</v>
      </c>
      <c r="J60" s="6">
        <v>0</v>
      </c>
      <c r="K60" s="5">
        <f t="shared" si="14"/>
        <v>882883.47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851450.13</v>
      </c>
      <c r="I61" s="6">
        <v>0</v>
      </c>
      <c r="J61" s="6">
        <v>0</v>
      </c>
      <c r="K61" s="5">
        <f t="shared" si="14"/>
        <v>851450.13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413199.22</v>
      </c>
      <c r="J63" s="6">
        <v>0</v>
      </c>
      <c r="K63" s="5">
        <f t="shared" si="14"/>
        <v>413199.22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722899.81</v>
      </c>
      <c r="J64" s="6">
        <v>0</v>
      </c>
      <c r="K64" s="5">
        <f t="shared" si="14"/>
        <v>722899.81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425371.84</v>
      </c>
      <c r="K65" s="5">
        <f t="shared" si="14"/>
        <v>425371.84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2021-05-18T21:53:25Z</dcterms:modified>
  <cp:category/>
  <cp:version/>
  <cp:contentType/>
  <cp:contentStatus/>
</cp:coreProperties>
</file>