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" yWindow="395" windowWidth="18833" windowHeight="6155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<sst xmlns="http://schemas.openxmlformats.org/spreadsheetml/2006/main" count="81" uniqueCount="78">
  <si>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DEMONSTRATIVO DE REMUNERAÇÃO DOS CONCESSIONÁRIOS - Grupo Local de Distribuição</t>
  </si>
  <si>
    <t>OPERAÇÃO DE 01 A 30/06/21 - VENCIMENTO DE 09/06 A 07/07/21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</si>
  <si>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</si>
  <si>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</si>
  <si>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</si>
  <si>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</si>
  <si>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</si>
  <si>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</si>
  <si>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</si>
  <si>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</si>
  <si>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</si>
  <si>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</si>
  <si>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</si>
  <si>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</si>
  <si>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</si>
  <si>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</si>
  <si>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</si>
  <si>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</si>
  <si>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</si>
  <si>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</si>
  <si>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</si>
  <si>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</si>
  <si>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</si>
  <si>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</si>
  <si>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</si>
  <si>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</si>
  <si>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</si>
  <si>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</si>
  <si>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</si>
  <si>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</si>
  <si>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</si>
  <si>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</si>
  <si>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</si>
  <si>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</si>
  <si>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</si>
  <si>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</si>
  <si>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</si>
  <si>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</si>
  <si>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</si>
  <si>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</si>
  <si>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</si>
  <si>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</si>
  <si>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</si>
  <si>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</si>
  <si>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</si>
  <si>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</si>
  <si>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</si>
  <si>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</si>
  <si>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</si>
  <si>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</si>
  <si>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</si>
  <si>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</si>
  <si>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</si>
  <si>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</si>
  <si>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</si>
  <si>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</si>
  <si>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</si>
  <si>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</si>
  <si>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5.2.10. Maggi Adm. de Consórcios LTDA</t>
  </si>
  <si>
    <t>5.3. Revisão de Remuneração pelo Transporte Coletivo (1)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</si>
  <si>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</si>
  <si>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</si>
  <si>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</si>
  <si>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</si>
  <si>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</si>
  <si>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</si>
  <si>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</si>
  <si>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</si>
  <si>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</si>
  <si>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</si>
  <si>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</si>
  <si>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</si>
  <si>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</si>
  <si>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</si>
  <si>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</si>
  <si>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Revisões do período de 19/03 a 03/12/20, lotes D3 e D7; revisões do mês de maio/21, total de 721.836 passageiros; e revisão de remuneração aposentados, mês de novembro/20, lotes D1 e D2.</t>
  </si>
  <si>
    <t>5.4. Revisão de Remuneração pelo Serviço Atende (2)</t>
  </si>
  <si>
    <t xml:space="preserve">           (2) Remuneração frota parada do serviço atende, mês  maio/21.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</si>
</sst>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3.25" customHeight="1">
      <c r="A3" s="2"/>
      <c r="B3" s="2"/>
      <c r="C3" s="3"/>
      <c r="E3" s="2"/>
      <c r="F3" s="2" t="s">
        <v>2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4" t="s">
        <v>3</v>
      </c>
      <c r="B4" s="64" t="s">
        <v>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 t="s">
        <v>5</v>
      </c>
    </row>
    <row r="5" spans="1:15" ht="42" customHeight="1">
      <c r="A5" s="64"/>
      <c r="B5" s="5" t="s">
        <v>6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7</v>
      </c>
      <c r="I5" s="5" t="s">
        <v>11</v>
      </c>
      <c r="J5" s="5" t="s">
        <v>12</v>
      </c>
      <c r="K5" s="5" t="s">
        <v>13</v>
      </c>
      <c r="L5" s="5" t="s">
        <v>13</v>
      </c>
      <c r="M5" s="5" t="s">
        <v>14</v>
      </c>
      <c r="N5" s="5" t="s">
        <v>15</v>
      </c>
      <c r="O5" s="64"/>
    </row>
    <row r="6" spans="1:15" ht="20.25" customHeight="1">
      <c r="A6" s="64"/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7" t="s">
        <v>22</v>
      </c>
      <c r="I6" s="7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64"/>
    </row>
    <row r="7" spans="1:26" ht="18.75" customHeight="1">
      <c r="A7" s="8" t="s">
        <v>29</v>
      </c>
      <c r="B7" s="9">
        <f aca="true" t="shared" si="0" ref="B7:O7">B8+B11</f>
        <v>7777213</v>
      </c>
      <c r="C7" s="9">
        <f t="shared" si="0"/>
        <v>5489897</v>
      </c>
      <c r="D7" s="9">
        <f t="shared" si="0"/>
        <v>6081070</v>
      </c>
      <c r="E7" s="9">
        <f t="shared" si="0"/>
        <v>1281325</v>
      </c>
      <c r="F7" s="9">
        <f t="shared" si="0"/>
        <v>4099225</v>
      </c>
      <c r="G7" s="9">
        <f t="shared" si="0"/>
        <v>7039482</v>
      </c>
      <c r="H7" s="9">
        <f t="shared" si="0"/>
        <v>1007385</v>
      </c>
      <c r="I7" s="9">
        <f t="shared" si="0"/>
        <v>5281419</v>
      </c>
      <c r="J7" s="9">
        <f t="shared" si="0"/>
        <v>4955270</v>
      </c>
      <c r="K7" s="9">
        <f t="shared" si="0"/>
        <v>7145640</v>
      </c>
      <c r="L7" s="9">
        <f t="shared" si="0"/>
        <v>5483049</v>
      </c>
      <c r="M7" s="9">
        <f t="shared" si="0"/>
        <v>2461208</v>
      </c>
      <c r="N7" s="9">
        <f t="shared" si="0"/>
        <v>1535946</v>
      </c>
      <c r="O7" s="9">
        <f t="shared" si="0"/>
        <v>59638129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30</v>
      </c>
      <c r="B8" s="11">
        <f aca="true" t="shared" si="1" ref="B8:O8">B9+B10</f>
        <v>332399</v>
      </c>
      <c r="C8" s="11">
        <f t="shared" si="1"/>
        <v>323260</v>
      </c>
      <c r="D8" s="11">
        <f t="shared" si="1"/>
        <v>264507</v>
      </c>
      <c r="E8" s="11">
        <f t="shared" si="1"/>
        <v>49004</v>
      </c>
      <c r="F8" s="11">
        <f t="shared" si="1"/>
        <v>167394</v>
      </c>
      <c r="G8" s="11">
        <f t="shared" si="1"/>
        <v>290322</v>
      </c>
      <c r="H8" s="11">
        <f t="shared" si="1"/>
        <v>56183</v>
      </c>
      <c r="I8" s="11">
        <f t="shared" si="1"/>
        <v>320259</v>
      </c>
      <c r="J8" s="11">
        <f t="shared" si="1"/>
        <v>227804</v>
      </c>
      <c r="K8" s="11">
        <f t="shared" si="1"/>
        <v>233228</v>
      </c>
      <c r="L8" s="11">
        <f t="shared" si="1"/>
        <v>192221</v>
      </c>
      <c r="M8" s="11">
        <f t="shared" si="1"/>
        <v>94254</v>
      </c>
      <c r="N8" s="11">
        <f t="shared" si="1"/>
        <v>86246</v>
      </c>
      <c r="O8" s="11">
        <f t="shared" si="1"/>
        <v>2637081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31</v>
      </c>
      <c r="B9" s="11">
        <v>332399</v>
      </c>
      <c r="C9" s="11">
        <v>323260</v>
      </c>
      <c r="D9" s="11">
        <v>264507</v>
      </c>
      <c r="E9" s="11">
        <v>49004</v>
      </c>
      <c r="F9" s="11">
        <v>167394</v>
      </c>
      <c r="G9" s="11">
        <v>290322</v>
      </c>
      <c r="H9" s="11">
        <v>56023</v>
      </c>
      <c r="I9" s="11">
        <v>320259</v>
      </c>
      <c r="J9" s="11">
        <v>227804</v>
      </c>
      <c r="K9" s="11">
        <v>233013</v>
      </c>
      <c r="L9" s="11">
        <v>192221</v>
      </c>
      <c r="M9" s="11">
        <v>94150</v>
      </c>
      <c r="N9" s="11">
        <v>86246</v>
      </c>
      <c r="O9" s="11">
        <f>SUM(B9:N9)</f>
        <v>2636602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160</v>
      </c>
      <c r="I10" s="13">
        <v>0</v>
      </c>
      <c r="J10" s="13">
        <v>0</v>
      </c>
      <c r="K10" s="13">
        <v>215</v>
      </c>
      <c r="L10" s="13">
        <v>0</v>
      </c>
      <c r="M10" s="13">
        <v>104</v>
      </c>
      <c r="N10" s="13">
        <v>0</v>
      </c>
      <c r="O10" s="11">
        <f>SUM(B10:N10)</f>
        <v>479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33</v>
      </c>
      <c r="B11" s="13">
        <v>7444814</v>
      </c>
      <c r="C11" s="13">
        <v>5166637</v>
      </c>
      <c r="D11" s="13">
        <v>5816563</v>
      </c>
      <c r="E11" s="13">
        <v>1232321</v>
      </c>
      <c r="F11" s="13">
        <v>3931831</v>
      </c>
      <c r="G11" s="13">
        <v>6749160</v>
      </c>
      <c r="H11" s="13">
        <v>951202</v>
      </c>
      <c r="I11" s="13">
        <v>4961160</v>
      </c>
      <c r="J11" s="13">
        <v>4727466</v>
      </c>
      <c r="K11" s="13">
        <v>6912412</v>
      </c>
      <c r="L11" s="13">
        <v>5290828</v>
      </c>
      <c r="M11" s="13">
        <v>2366954</v>
      </c>
      <c r="N11" s="13">
        <v>1449700</v>
      </c>
      <c r="O11" s="11">
        <f>SUM(B11:N11)</f>
        <v>57001048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34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35</v>
      </c>
      <c r="B15" s="19">
        <v>1.490835816620865</v>
      </c>
      <c r="C15" s="19">
        <v>1.530809083681733</v>
      </c>
      <c r="D15" s="19">
        <v>1.477045920036051</v>
      </c>
      <c r="E15" s="19">
        <v>1.147166607334171</v>
      </c>
      <c r="F15" s="19">
        <v>1.945139441471486</v>
      </c>
      <c r="G15" s="19">
        <v>1.805869049034181</v>
      </c>
      <c r="H15" s="19">
        <v>2.110517819212454</v>
      </c>
      <c r="I15" s="19">
        <v>1.540407860742337</v>
      </c>
      <c r="J15" s="19">
        <v>1.526494563524746</v>
      </c>
      <c r="K15" s="19">
        <v>1.428394346349196</v>
      </c>
      <c r="L15" s="19">
        <v>1.53410530868814</v>
      </c>
      <c r="M15" s="19">
        <v>1.588424970288648</v>
      </c>
      <c r="N15" s="19">
        <v>1.524496897402457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36</v>
      </c>
      <c r="B17" s="24">
        <f>B18+B19+B20+B21+B22+B23+B24+B25</f>
        <v>27575398.460000005</v>
      </c>
      <c r="C17" s="24">
        <f aca="true" t="shared" si="2" ref="C17:N17">C18+C19+C20+C21+C22+C23+C24+C25</f>
        <v>20410172.139999997</v>
      </c>
      <c r="D17" s="24">
        <f t="shared" si="2"/>
        <v>18651354.82</v>
      </c>
      <c r="E17" s="24">
        <f t="shared" si="2"/>
        <v>5516467.529999998</v>
      </c>
      <c r="F17" s="24">
        <f t="shared" si="2"/>
        <v>19570055.89</v>
      </c>
      <c r="G17" s="24">
        <f t="shared" si="2"/>
        <v>26089142.84</v>
      </c>
      <c r="H17" s="24">
        <f t="shared" si="2"/>
        <v>5496471.53</v>
      </c>
      <c r="I17" s="24">
        <f t="shared" si="2"/>
        <v>19738257.380000003</v>
      </c>
      <c r="J17" s="24">
        <f t="shared" si="2"/>
        <v>18000913.57</v>
      </c>
      <c r="K17" s="24">
        <f t="shared" si="2"/>
        <v>23575608.149999995</v>
      </c>
      <c r="L17" s="24">
        <f t="shared" si="2"/>
        <v>22265127.14</v>
      </c>
      <c r="M17" s="24">
        <f t="shared" si="2"/>
        <v>12044169.129999999</v>
      </c>
      <c r="N17" s="24">
        <f t="shared" si="2"/>
        <v>6381196.359999999</v>
      </c>
      <c r="O17" s="24">
        <f>O18+O19+O20+O21+O22+O23+O24+O25</f>
        <v>225314334.94</v>
      </c>
      <c r="Q17" s="25"/>
      <c r="R17" s="25"/>
      <c r="S17" s="25"/>
      <c r="T17" s="25"/>
      <c r="U17" s="25"/>
      <c r="V17" s="25"/>
      <c r="W17" s="25"/>
    </row>
    <row r="18" spans="1:15" ht="18.75" customHeight="1">
      <c r="A18" s="26" t="s">
        <v>37</v>
      </c>
      <c r="B18" s="27">
        <v>17150310.080000002</v>
      </c>
      <c r="C18" s="27">
        <v>12503240.469999999</v>
      </c>
      <c r="D18" s="27">
        <v>12143288.679999998</v>
      </c>
      <c r="E18" s="27">
        <v>4377134.329999998</v>
      </c>
      <c r="F18" s="27">
        <v>9484376.88</v>
      </c>
      <c r="G18" s="27">
        <v>13389094.8</v>
      </c>
      <c r="H18" s="27">
        <v>2569133.9600000004</v>
      </c>
      <c r="I18" s="27">
        <v>11932838.090000002</v>
      </c>
      <c r="J18" s="27">
        <v>11268779.51</v>
      </c>
      <c r="K18" s="27">
        <v>15370986.199999997</v>
      </c>
      <c r="L18" s="27">
        <v>13423600.559999999</v>
      </c>
      <c r="M18" s="27">
        <v>6960788.439999997</v>
      </c>
      <c r="N18" s="27">
        <v>3925724.379999999</v>
      </c>
      <c r="O18" s="27">
        <f aca="true" t="shared" si="3" ref="O18:O25">SUM(B18:N18)</f>
        <v>134499296.38</v>
      </c>
    </row>
    <row r="19" spans="1:23" ht="18.75" customHeight="1">
      <c r="A19" s="26" t="s">
        <v>38</v>
      </c>
      <c r="B19" s="27">
        <v>8220728.499999999</v>
      </c>
      <c r="C19" s="27">
        <v>6626066.429999999</v>
      </c>
      <c r="D19" s="27">
        <v>5604019.260000001</v>
      </c>
      <c r="E19" s="27">
        <v>766405.83</v>
      </c>
      <c r="F19" s="27">
        <v>9118504.24</v>
      </c>
      <c r="G19" s="27">
        <v>11332465.480000002</v>
      </c>
      <c r="H19" s="27">
        <v>2742308.1499999994</v>
      </c>
      <c r="I19" s="27">
        <v>6599514.45</v>
      </c>
      <c r="J19" s="27">
        <v>5925228.580000001</v>
      </c>
      <c r="K19" s="27">
        <v>6536907.18</v>
      </c>
      <c r="L19" s="27">
        <v>7151322.970000001</v>
      </c>
      <c r="M19" s="27">
        <v>4129839.0300000003</v>
      </c>
      <c r="N19" s="27">
        <v>2061641.2</v>
      </c>
      <c r="O19" s="27">
        <f t="shared" si="3"/>
        <v>76814951.30000001</v>
      </c>
      <c r="W19" s="28"/>
    </row>
    <row r="20" spans="1:15" ht="18.75" customHeight="1">
      <c r="A20" s="26" t="s">
        <v>39</v>
      </c>
      <c r="B20" s="27">
        <v>1032000.9200000002</v>
      </c>
      <c r="C20" s="27">
        <v>746083.9499999998</v>
      </c>
      <c r="D20" s="27">
        <v>513323.43</v>
      </c>
      <c r="E20" s="27">
        <v>202278.44000000003</v>
      </c>
      <c r="F20" s="27">
        <v>514782.1399999999</v>
      </c>
      <c r="G20" s="27">
        <v>757098.0200000001</v>
      </c>
      <c r="H20" s="27">
        <v>108306.60999999999</v>
      </c>
      <c r="I20" s="27">
        <v>419877.14999999997</v>
      </c>
      <c r="J20" s="27">
        <v>640740.85</v>
      </c>
      <c r="K20" s="27">
        <v>918505.04</v>
      </c>
      <c r="L20" s="27">
        <v>908219.7100000003</v>
      </c>
      <c r="M20" s="27">
        <v>387586.12999999995</v>
      </c>
      <c r="N20" s="27">
        <v>204946.63999999996</v>
      </c>
      <c r="O20" s="27">
        <f t="shared" si="3"/>
        <v>7353749.029999999</v>
      </c>
    </row>
    <row r="21" spans="1:15" ht="18.75" customHeight="1">
      <c r="A21" s="26" t="s">
        <v>40</v>
      </c>
      <c r="B21" s="27">
        <v>83156.46</v>
      </c>
      <c r="C21" s="27">
        <v>83156.46</v>
      </c>
      <c r="D21" s="27">
        <v>41578.23</v>
      </c>
      <c r="E21" s="27">
        <v>41578.23</v>
      </c>
      <c r="F21" s="27">
        <v>41578.23</v>
      </c>
      <c r="G21" s="27">
        <v>41578.23</v>
      </c>
      <c r="H21" s="27">
        <v>41578.23</v>
      </c>
      <c r="I21" s="27">
        <v>41578.23</v>
      </c>
      <c r="J21" s="27">
        <v>41578.23</v>
      </c>
      <c r="K21" s="27">
        <v>41578.23</v>
      </c>
      <c r="L21" s="27">
        <v>41578.23</v>
      </c>
      <c r="M21" s="27">
        <v>41578.23</v>
      </c>
      <c r="N21" s="27">
        <v>41578.23</v>
      </c>
      <c r="O21" s="27">
        <f t="shared" si="3"/>
        <v>623673.45</v>
      </c>
    </row>
    <row r="22" spans="1:15" ht="18.75" customHeight="1">
      <c r="A22" s="26" t="s">
        <v>41</v>
      </c>
      <c r="B22" s="27">
        <v>-13218.000000000007</v>
      </c>
      <c r="C22" s="27">
        <v>0</v>
      </c>
      <c r="D22" s="27">
        <v>-176313.90000000005</v>
      </c>
      <c r="E22" s="27">
        <v>0</v>
      </c>
      <c r="F22" s="27">
        <v>-90080.09999999996</v>
      </c>
      <c r="G22" s="27">
        <v>0</v>
      </c>
      <c r="H22" s="27">
        <v>-95780.09999999996</v>
      </c>
      <c r="I22" s="27">
        <v>0</v>
      </c>
      <c r="J22" s="27">
        <v>-228626.09999999992</v>
      </c>
      <c r="K22" s="27">
        <v>-46860</v>
      </c>
      <c r="L22" s="27">
        <v>-9092.099999999997</v>
      </c>
      <c r="M22" s="27">
        <v>0</v>
      </c>
      <c r="N22" s="27">
        <v>0</v>
      </c>
      <c r="O22" s="27">
        <f t="shared" si="3"/>
        <v>-659970.2999999999</v>
      </c>
    </row>
    <row r="23" spans="1:26" ht="18.75" customHeight="1">
      <c r="A23" s="26" t="s">
        <v>42</v>
      </c>
      <c r="B23" s="27">
        <v>0</v>
      </c>
      <c r="C23" s="27">
        <v>-689.67</v>
      </c>
      <c r="D23" s="27">
        <v>-62892.180000000015</v>
      </c>
      <c r="E23" s="27">
        <v>-8649.4</v>
      </c>
      <c r="F23" s="27">
        <v>-555.8000000000001</v>
      </c>
      <c r="G23" s="27">
        <v>-2999.5000000000005</v>
      </c>
      <c r="H23" s="27">
        <v>-17943.119999999995</v>
      </c>
      <c r="I23" s="27">
        <v>-5592.240000000002</v>
      </c>
      <c r="J23" s="27">
        <v>-106285.50000000001</v>
      </c>
      <c r="K23" s="27">
        <v>-694.3000000000001</v>
      </c>
      <c r="L23" s="27">
        <v>-77.43</v>
      </c>
      <c r="M23" s="27">
        <v>-139.4</v>
      </c>
      <c r="N23" s="27">
        <v>-2877.99</v>
      </c>
      <c r="O23" s="27">
        <f t="shared" si="3"/>
        <v>-209396.53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43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f t="shared" si="3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44</v>
      </c>
      <c r="B25" s="27">
        <v>1102420.4999999998</v>
      </c>
      <c r="C25" s="27">
        <v>452314.50000000023</v>
      </c>
      <c r="D25" s="27">
        <v>588351.3</v>
      </c>
      <c r="E25" s="27">
        <v>137720.09999999998</v>
      </c>
      <c r="F25" s="27">
        <v>501450.30000000016</v>
      </c>
      <c r="G25" s="27">
        <v>571905.8100000002</v>
      </c>
      <c r="H25" s="27">
        <v>148867.8</v>
      </c>
      <c r="I25" s="27">
        <v>750041.7000000003</v>
      </c>
      <c r="J25" s="27">
        <v>459497.99999999977</v>
      </c>
      <c r="K25" s="27">
        <v>755185.7999999997</v>
      </c>
      <c r="L25" s="27">
        <v>749575.2</v>
      </c>
      <c r="M25" s="27">
        <v>524516.7000000003</v>
      </c>
      <c r="N25" s="27">
        <v>150183.90000000005</v>
      </c>
      <c r="O25" s="27">
        <f t="shared" si="3"/>
        <v>6892031.610000001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9"/>
      <c r="B26" s="16"/>
      <c r="C26" s="1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5" ht="18.75" customHeight="1">
      <c r="A27" s="14" t="s">
        <v>45</v>
      </c>
      <c r="B27" s="27">
        <f aca="true" t="shared" si="4" ref="B27:O27">+B28+B30+B42+B43+B46-B47</f>
        <v>-1246460.6499999997</v>
      </c>
      <c r="C27" s="27">
        <f>+C28+C30+C42+C43+C46-C47</f>
        <v>-1301941.6800000002</v>
      </c>
      <c r="D27" s="27">
        <f t="shared" si="4"/>
        <v>-1179765.32</v>
      </c>
      <c r="E27" s="27">
        <f t="shared" si="4"/>
        <v>-177768.98000000004</v>
      </c>
      <c r="F27" s="27">
        <f t="shared" si="4"/>
        <v>-632917.4200000002</v>
      </c>
      <c r="G27" s="27">
        <f t="shared" si="4"/>
        <v>-1145221.93</v>
      </c>
      <c r="H27" s="27">
        <f t="shared" si="4"/>
        <v>-780330.99</v>
      </c>
      <c r="I27" s="27">
        <f t="shared" si="4"/>
        <v>-1278210.7600000002</v>
      </c>
      <c r="J27" s="27">
        <f t="shared" si="4"/>
        <v>-916128.9400000001</v>
      </c>
      <c r="K27" s="27">
        <f t="shared" si="4"/>
        <v>-886128.4500000002</v>
      </c>
      <c r="L27" s="27">
        <f t="shared" si="4"/>
        <v>-706303.06</v>
      </c>
      <c r="M27" s="27">
        <f t="shared" si="4"/>
        <v>-341895.05999999994</v>
      </c>
      <c r="N27" s="27">
        <f t="shared" si="4"/>
        <v>-346806.16</v>
      </c>
      <c r="O27" s="27">
        <f t="shared" si="4"/>
        <v>-10939879.4</v>
      </c>
    </row>
    <row r="28" spans="1:15" ht="18.75" customHeight="1">
      <c r="A28" s="26" t="s">
        <v>46</v>
      </c>
      <c r="B28" s="32">
        <v>-1462555.5999999996</v>
      </c>
      <c r="C28" s="32">
        <v>-1422344.0000000002</v>
      </c>
      <c r="D28" s="32">
        <v>-1163830.8</v>
      </c>
      <c r="E28" s="32">
        <v>-215617.60000000003</v>
      </c>
      <c r="F28" s="32">
        <v>-736533.6000000002</v>
      </c>
      <c r="G28" s="32">
        <v>-1277416.8</v>
      </c>
      <c r="H28" s="32">
        <v>-246501.20000000004</v>
      </c>
      <c r="I28" s="32">
        <v>-1409139.6</v>
      </c>
      <c r="J28" s="32">
        <v>-1002337.6000000001</v>
      </c>
      <c r="K28" s="32">
        <v>-1025257.2000000002</v>
      </c>
      <c r="L28" s="32">
        <v>-845772.4000000001</v>
      </c>
      <c r="M28" s="32">
        <v>-414259.99999999994</v>
      </c>
      <c r="N28" s="32">
        <v>-379482.39999999997</v>
      </c>
      <c r="O28" s="32">
        <f>+O29</f>
        <v>-11601048.8</v>
      </c>
    </row>
    <row r="29" spans="1:26" ht="18.75" customHeight="1">
      <c r="A29" s="29" t="s">
        <v>47</v>
      </c>
      <c r="B29" s="16">
        <v>-1462555.5999999996</v>
      </c>
      <c r="C29" s="16">
        <v>-1422344.0000000002</v>
      </c>
      <c r="D29" s="16">
        <v>-1163830.8</v>
      </c>
      <c r="E29" s="16">
        <v>-215617.60000000003</v>
      </c>
      <c r="F29" s="16">
        <v>-736533.6000000002</v>
      </c>
      <c r="G29" s="16">
        <v>-1277416.8</v>
      </c>
      <c r="H29" s="16">
        <v>-246501.20000000004</v>
      </c>
      <c r="I29" s="16">
        <v>-1409139.6</v>
      </c>
      <c r="J29" s="16">
        <v>-1002337.6000000001</v>
      </c>
      <c r="K29" s="16">
        <v>-1025257.2000000002</v>
      </c>
      <c r="L29" s="16">
        <v>-845772.4000000001</v>
      </c>
      <c r="M29" s="16">
        <v>-414259.99999999994</v>
      </c>
      <c r="N29" s="16">
        <v>-379482.39999999997</v>
      </c>
      <c r="O29" s="33">
        <f aca="true" t="shared" si="5" ref="O29:O47">SUM(B29:N29)</f>
        <v>-11601048.8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48</v>
      </c>
      <c r="B30" s="32">
        <f>SUM(B31:B40)</f>
        <v>-198</v>
      </c>
      <c r="C30" s="32">
        <f aca="true" t="shared" si="6" ref="C30:O30">SUM(C31:C40)</f>
        <v>0</v>
      </c>
      <c r="D30" s="32">
        <f t="shared" si="6"/>
        <v>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-534760.09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6"/>
        <v>0</v>
      </c>
      <c r="O30" s="32">
        <f t="shared" si="6"/>
        <v>-534958.09</v>
      </c>
    </row>
    <row r="31" spans="1:26" ht="18.75" customHeight="1">
      <c r="A31" s="29" t="s">
        <v>49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5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9" t="s">
        <v>50</v>
      </c>
      <c r="B32" s="34">
        <v>-198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5"/>
        <v>-198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9" t="s">
        <v>51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5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9" t="s">
        <v>52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f t="shared" si="5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9" t="s">
        <v>53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5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54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5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55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5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56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f t="shared" si="5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57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f t="shared" si="5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58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-534760.09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f t="shared" si="5"/>
        <v>-534760.09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59</v>
      </c>
      <c r="B42" s="36">
        <v>76700.55</v>
      </c>
      <c r="C42" s="36">
        <v>60715.56</v>
      </c>
      <c r="D42" s="36">
        <v>-72068.74999999997</v>
      </c>
      <c r="E42" s="36">
        <v>14797.58</v>
      </c>
      <c r="F42" s="36">
        <v>47319.28</v>
      </c>
      <c r="G42" s="36">
        <v>61750.6</v>
      </c>
      <c r="H42" s="36">
        <v>-22117.020000000004</v>
      </c>
      <c r="I42" s="36">
        <v>34989.53</v>
      </c>
      <c r="J42" s="36">
        <v>29033.53</v>
      </c>
      <c r="K42" s="36">
        <v>37653.47</v>
      </c>
      <c r="L42" s="36">
        <v>50502.009999999995</v>
      </c>
      <c r="M42" s="36">
        <v>14008.09</v>
      </c>
      <c r="N42" s="36">
        <v>16423.8</v>
      </c>
      <c r="O42" s="34">
        <f t="shared" si="5"/>
        <v>349708.23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6">
        <v>139592.39999999997</v>
      </c>
      <c r="C43" s="36">
        <v>59686.75999999995</v>
      </c>
      <c r="D43" s="36">
        <v>56134.229999999996</v>
      </c>
      <c r="E43" s="36">
        <v>23051.040000000005</v>
      </c>
      <c r="F43" s="36">
        <v>56296.90000000003</v>
      </c>
      <c r="G43" s="36">
        <v>70444.27000000002</v>
      </c>
      <c r="H43" s="36">
        <v>23047.320000000007</v>
      </c>
      <c r="I43" s="36">
        <v>95939.30999999992</v>
      </c>
      <c r="J43" s="36">
        <v>57175.12999999996</v>
      </c>
      <c r="K43" s="36">
        <v>101475.27999999998</v>
      </c>
      <c r="L43" s="36">
        <v>88967.33000000005</v>
      </c>
      <c r="M43" s="36">
        <v>58356.85</v>
      </c>
      <c r="N43" s="36">
        <v>16252.440000000002</v>
      </c>
      <c r="O43" s="34">
        <f t="shared" si="5"/>
        <v>846419.26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4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60</v>
      </c>
      <c r="B45" s="37">
        <f aca="true" t="shared" si="7" ref="B45:N45">+B17+B27</f>
        <v>26328937.810000006</v>
      </c>
      <c r="C45" s="37">
        <f t="shared" si="7"/>
        <v>19108230.459999997</v>
      </c>
      <c r="D45" s="37">
        <f t="shared" si="7"/>
        <v>17471589.5</v>
      </c>
      <c r="E45" s="37">
        <f t="shared" si="7"/>
        <v>5338698.549999998</v>
      </c>
      <c r="F45" s="37">
        <f t="shared" si="7"/>
        <v>18937138.47</v>
      </c>
      <c r="G45" s="37">
        <f t="shared" si="7"/>
        <v>24943920.91</v>
      </c>
      <c r="H45" s="37">
        <f t="shared" si="7"/>
        <v>4716140.54</v>
      </c>
      <c r="I45" s="37">
        <f t="shared" si="7"/>
        <v>18460046.62</v>
      </c>
      <c r="J45" s="37">
        <f t="shared" si="7"/>
        <v>17084784.63</v>
      </c>
      <c r="K45" s="37">
        <f t="shared" si="7"/>
        <v>22689479.699999996</v>
      </c>
      <c r="L45" s="37">
        <f t="shared" si="7"/>
        <v>21558824.080000002</v>
      </c>
      <c r="M45" s="37">
        <f t="shared" si="7"/>
        <v>11702274.069999998</v>
      </c>
      <c r="N45" s="37">
        <f t="shared" si="7"/>
        <v>6034390.199999999</v>
      </c>
      <c r="O45" s="37">
        <f>SUM(B45:N45)</f>
        <v>214374455.54</v>
      </c>
      <c r="P45"/>
      <c r="Q45" s="38"/>
      <c r="R45"/>
      <c r="S45"/>
      <c r="T45"/>
      <c r="U45"/>
      <c r="V45"/>
      <c r="W45"/>
      <c r="X45"/>
      <c r="Y45"/>
      <c r="Z45"/>
    </row>
    <row r="46" spans="1:19" ht="18.75" customHeight="1">
      <c r="A46" s="39" t="s">
        <v>61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16">
        <f t="shared" si="5"/>
        <v>0</v>
      </c>
      <c r="P46"/>
      <c r="Q46" s="38"/>
      <c r="R46"/>
      <c r="S46"/>
    </row>
    <row r="47" spans="1:19" ht="18.75" customHeight="1">
      <c r="A47" s="39" t="s">
        <v>62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16">
        <f t="shared" si="5"/>
        <v>0</v>
      </c>
      <c r="P47"/>
      <c r="Q47"/>
      <c r="R47"/>
      <c r="S47"/>
    </row>
    <row r="48" spans="1:19" ht="15.75">
      <c r="A48" s="40"/>
      <c r="B48" s="41"/>
      <c r="C48" s="41"/>
      <c r="D48" s="42"/>
      <c r="E48" s="42"/>
      <c r="F48" s="42"/>
      <c r="G48" s="42"/>
      <c r="H48" s="42"/>
      <c r="I48" s="41"/>
      <c r="J48" s="42"/>
      <c r="K48" s="42"/>
      <c r="L48" s="42"/>
      <c r="M48" s="42"/>
      <c r="N48" s="42"/>
      <c r="O48" s="43"/>
      <c r="P48" s="44"/>
      <c r="Q48"/>
      <c r="R48" s="38"/>
      <c r="S48"/>
    </row>
    <row r="49" spans="1:19" ht="12.75" customHeight="1">
      <c r="A49" s="45"/>
      <c r="B49" s="46"/>
      <c r="C49" s="46"/>
      <c r="D49" s="47"/>
      <c r="E49" s="47"/>
      <c r="F49" s="47"/>
      <c r="G49" s="47"/>
      <c r="H49" s="47"/>
      <c r="I49" s="46"/>
      <c r="J49" s="47"/>
      <c r="K49" s="47"/>
      <c r="L49" s="47"/>
      <c r="M49" s="47"/>
      <c r="N49" s="47"/>
      <c r="O49" s="48"/>
      <c r="P49" s="44"/>
      <c r="Q49"/>
      <c r="R49" s="38"/>
      <c r="S49"/>
    </row>
    <row r="50" spans="1:17" ht="15" customHeigh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Q50"/>
    </row>
    <row r="51" spans="1:17" ht="18.75" customHeight="1">
      <c r="A51" s="14" t="s">
        <v>63</v>
      </c>
      <c r="B51" s="52">
        <f aca="true" t="shared" si="8" ref="B51:O51">SUM(B52:B62)</f>
        <v>26328937.84</v>
      </c>
      <c r="C51" s="52">
        <f t="shared" si="8"/>
        <v>19108230.39</v>
      </c>
      <c r="D51" s="52">
        <f t="shared" si="8"/>
        <v>17471589.49</v>
      </c>
      <c r="E51" s="52">
        <f t="shared" si="8"/>
        <v>5338698.55</v>
      </c>
      <c r="F51" s="52">
        <f t="shared" si="8"/>
        <v>18937138.519999996</v>
      </c>
      <c r="G51" s="52">
        <f t="shared" si="8"/>
        <v>24943920.839999996</v>
      </c>
      <c r="H51" s="52">
        <f t="shared" si="8"/>
        <v>4716140.25</v>
      </c>
      <c r="I51" s="52">
        <f t="shared" si="8"/>
        <v>18460046.64</v>
      </c>
      <c r="J51" s="52">
        <f t="shared" si="8"/>
        <v>17084784.62</v>
      </c>
      <c r="K51" s="52">
        <f t="shared" si="8"/>
        <v>22689479.7</v>
      </c>
      <c r="L51" s="52">
        <f t="shared" si="8"/>
        <v>21558824.059999995</v>
      </c>
      <c r="M51" s="52">
        <f t="shared" si="8"/>
        <v>11702274.069999997</v>
      </c>
      <c r="N51" s="52">
        <f t="shared" si="8"/>
        <v>6034390.209999999</v>
      </c>
      <c r="O51" s="37">
        <f t="shared" si="8"/>
        <v>214374455.17999998</v>
      </c>
      <c r="Q51"/>
    </row>
    <row r="52" spans="1:18" ht="18.75" customHeight="1">
      <c r="A52" s="26" t="s">
        <v>64</v>
      </c>
      <c r="B52" s="52">
        <v>21783187.06</v>
      </c>
      <c r="C52" s="52">
        <v>13994267.35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>SUM(B52:N52)</f>
        <v>35777454.41</v>
      </c>
      <c r="P52"/>
      <c r="Q52"/>
      <c r="R52" s="38"/>
    </row>
    <row r="53" spans="1:16" ht="18.75" customHeight="1">
      <c r="A53" s="26" t="s">
        <v>65</v>
      </c>
      <c r="B53" s="52">
        <v>4545750.78</v>
      </c>
      <c r="C53" s="52">
        <v>5113963.04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7">
        <f aca="true" t="shared" si="9" ref="O53:O62">SUM(B53:N53)</f>
        <v>9659713.82</v>
      </c>
      <c r="P53"/>
    </row>
    <row r="54" spans="1:17" ht="18.75" customHeight="1">
      <c r="A54" s="26" t="s">
        <v>66</v>
      </c>
      <c r="B54" s="53">
        <v>0</v>
      </c>
      <c r="C54" s="53">
        <v>0</v>
      </c>
      <c r="D54" s="32">
        <v>17471589.49</v>
      </c>
      <c r="E54" s="53">
        <v>0</v>
      </c>
      <c r="F54" s="53">
        <v>0</v>
      </c>
      <c r="G54" s="53">
        <v>0</v>
      </c>
      <c r="H54" s="52">
        <v>4716140.25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2">
        <f t="shared" si="9"/>
        <v>22187729.74</v>
      </c>
      <c r="Q54"/>
    </row>
    <row r="55" spans="1:18" ht="18.75" customHeight="1">
      <c r="A55" s="26" t="s">
        <v>67</v>
      </c>
      <c r="B55" s="53">
        <v>0</v>
      </c>
      <c r="C55" s="53">
        <v>0</v>
      </c>
      <c r="D55" s="53">
        <v>0</v>
      </c>
      <c r="E55" s="32">
        <v>5338698.55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9"/>
        <v>5338698.55</v>
      </c>
      <c r="R55"/>
    </row>
    <row r="56" spans="1:19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32">
        <v>18937138.519999996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32">
        <f t="shared" si="9"/>
        <v>18937138.519999996</v>
      </c>
      <c r="S56"/>
    </row>
    <row r="57" spans="1:20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2">
        <v>24943920.839999996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37">
        <f t="shared" si="9"/>
        <v>24943920.839999996</v>
      </c>
      <c r="T57"/>
    </row>
    <row r="58" spans="1:21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2">
        <v>18460046.64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37">
        <f t="shared" si="9"/>
        <v>18460046.64</v>
      </c>
      <c r="U58"/>
    </row>
    <row r="59" spans="1:22" ht="18.75" customHeight="1">
      <c r="A59" s="26" t="s">
        <v>71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32">
        <v>17084784.62</v>
      </c>
      <c r="K59" s="53">
        <v>0</v>
      </c>
      <c r="L59" s="53">
        <v>0</v>
      </c>
      <c r="M59" s="53">
        <v>0</v>
      </c>
      <c r="N59" s="53">
        <v>0</v>
      </c>
      <c r="O59" s="37">
        <f t="shared" si="9"/>
        <v>17084784.62</v>
      </c>
      <c r="V59"/>
    </row>
    <row r="60" spans="1:23" ht="18.75" customHeight="1">
      <c r="A60" s="26" t="s">
        <v>72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32">
        <v>22689479.7</v>
      </c>
      <c r="L60" s="32">
        <v>21558824.059999995</v>
      </c>
      <c r="M60" s="53">
        <v>0</v>
      </c>
      <c r="N60" s="53">
        <v>0</v>
      </c>
      <c r="O60" s="37">
        <f t="shared" si="9"/>
        <v>44248303.75999999</v>
      </c>
      <c r="P60"/>
      <c r="W60"/>
    </row>
    <row r="61" spans="1:25" ht="18.75" customHeight="1">
      <c r="A61" s="26" t="s">
        <v>73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32">
        <v>11702274.069999997</v>
      </c>
      <c r="N61" s="53">
        <v>0</v>
      </c>
      <c r="O61" s="37">
        <f t="shared" si="9"/>
        <v>11702274.069999997</v>
      </c>
      <c r="R61"/>
      <c r="Y61"/>
    </row>
    <row r="62" spans="1:26" ht="18.75" customHeight="1">
      <c r="A62" s="40" t="s">
        <v>74</v>
      </c>
      <c r="B62" s="54">
        <v>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6034390.209999999</v>
      </c>
      <c r="O62" s="56">
        <f t="shared" si="9"/>
        <v>6034390.209999999</v>
      </c>
      <c r="P62"/>
      <c r="S62"/>
      <c r="Z62"/>
    </row>
    <row r="63" spans="1:12" ht="21" customHeight="1">
      <c r="A63" s="57" t="s">
        <v>75</v>
      </c>
      <c r="B63" s="58"/>
      <c r="C63" s="58"/>
      <c r="D63"/>
      <c r="E63"/>
      <c r="F63"/>
      <c r="G63"/>
      <c r="H63" s="59"/>
      <c r="I63" s="59"/>
      <c r="J63"/>
      <c r="K63"/>
      <c r="L63"/>
    </row>
    <row r="64" spans="1:14" ht="15.75">
      <c r="A64" s="66" t="s">
        <v>77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2:12" ht="13.5">
      <c r="B65" s="58"/>
      <c r="C65" s="58"/>
      <c r="D65"/>
      <c r="E65"/>
      <c r="F65"/>
      <c r="G65"/>
      <c r="H65" s="59"/>
      <c r="I65" s="59"/>
      <c r="J65"/>
      <c r="K65"/>
      <c r="L65"/>
    </row>
    <row r="66" spans="2:12" ht="13.5">
      <c r="B66" s="58"/>
      <c r="C66" s="58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60"/>
      <c r="I67" s="60"/>
      <c r="J67" s="61"/>
      <c r="K67" s="61"/>
      <c r="L67" s="61"/>
    </row>
    <row r="68" ht="13.5">
      <c r="M68"/>
    </row>
    <row r="69" ht="13.5">
      <c r="N69"/>
    </row>
    <row r="96" spans="2:14" ht="13.5"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</row>
    <row r="98" spans="2:14" ht="13.5"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2021-07-06T20:09:36Z</dcterms:created>
  <dcterms:modified xsi:type="dcterms:W3CDTF">2021-07-20T13:28:54Z</dcterms:modified>
  <cp:category/>
  <cp:version/>
  <cp:contentType/>
  <cp:contentStatus/>
</cp:coreProperties>
</file>