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<sst xmlns="http://schemas.openxmlformats.org/spreadsheetml/2006/main" count="80" uniqueCount="77">
  <si>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</si>
  <si>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</si>
  <si>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</si>
  <si>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</si>
  <si>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</si>
  <si>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</si>
  <si>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</si>
  <si>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</si>
  <si>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</si>
  <si>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</si>
  <si>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</si>
  <si>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</si>
  <si>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</si>
  <si>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</si>
  <si>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</si>
  <si>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</si>
  <si>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</si>
  <si>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</si>
  <si>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</si>
  <si>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</si>
  <si>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</si>
  <si>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</si>
  <si>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</si>
  <si>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</si>
  <si>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</si>
  <si>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</si>
  <si>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</si>
  <si>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</si>
  <si>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</si>
  <si>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</si>
  <si>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</si>
  <si>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</si>
  <si>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</si>
  <si>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</si>
  <si>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</si>
  <si>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</si>
  <si>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</si>
  <si>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</si>
  <si>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</si>
  <si>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</si>
  <si>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</si>
  <si>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</si>
  <si>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</si>
  <si>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</si>
  <si>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</si>
  <si>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</si>
  <si>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</si>
  <si>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</si>
  <si>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</si>
  <si>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</si>
  <si>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</si>
  <si>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</si>
  <si>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</si>
  <si>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</si>
  <si>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</si>
  <si>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</si>
  <si>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</si>
  <si>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</si>
  <si>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</si>
  <si>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</si>
  <si>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</si>
  <si>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</si>
  <si>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</si>
  <si>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</si>
  <si>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</si>
  <si>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</si>
  <si>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</si>
  <si>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</si>
  <si>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</si>
  <si>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</si>
  <si>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</si>
  <si>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</si>
  <si>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</si>
  <si>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23/06/21 - VENCIMENTO 30/06/21</t>
  </si>
  <si>
    <t>5.2.10. Maggi Adm. de Consórcios LTDA</t>
  </si>
  <si>
    <t>5.3. Revisão de Remuneração pelo Transporte Coletivo (1)</t>
  </si>
  <si>
    <t>Nota: (1) Revisões do período de 19/03 a 03/12 20, lotes D3 e D7; revisões ARLA e rede da madrugadado mês de maio/21; e revisão aposentado , novembro/20, lotes D1 e D2.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</si>
</sst>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297710</v>
      </c>
      <c r="C7" s="9">
        <f t="shared" si="0"/>
        <v>212282</v>
      </c>
      <c r="D7" s="9">
        <f t="shared" si="0"/>
        <v>231478</v>
      </c>
      <c r="E7" s="9">
        <f t="shared" si="0"/>
        <v>49957</v>
      </c>
      <c r="F7" s="9">
        <f t="shared" si="0"/>
        <v>154636</v>
      </c>
      <c r="G7" s="9">
        <f t="shared" si="0"/>
        <v>272894</v>
      </c>
      <c r="H7" s="9">
        <f t="shared" si="0"/>
        <v>40932</v>
      </c>
      <c r="I7" s="9">
        <f t="shared" si="0"/>
        <v>205648</v>
      </c>
      <c r="J7" s="9">
        <f t="shared" si="0"/>
        <v>190087</v>
      </c>
      <c r="K7" s="9">
        <f t="shared" si="0"/>
        <v>275554</v>
      </c>
      <c r="L7" s="9">
        <f t="shared" si="0"/>
        <v>208537</v>
      </c>
      <c r="M7" s="9">
        <f t="shared" si="0"/>
        <v>96029</v>
      </c>
      <c r="N7" s="9">
        <f t="shared" si="0"/>
        <v>60392</v>
      </c>
      <c r="O7" s="9">
        <f t="shared" si="0"/>
        <v>2296136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11101</v>
      </c>
      <c r="C8" s="11">
        <f t="shared" si="1"/>
        <v>11063</v>
      </c>
      <c r="D8" s="11">
        <f t="shared" si="1"/>
        <v>8285</v>
      </c>
      <c r="E8" s="11">
        <f t="shared" si="1"/>
        <v>1689</v>
      </c>
      <c r="F8" s="11">
        <f t="shared" si="1"/>
        <v>5390</v>
      </c>
      <c r="G8" s="11">
        <f t="shared" si="1"/>
        <v>9604</v>
      </c>
      <c r="H8" s="11">
        <f t="shared" si="1"/>
        <v>2073</v>
      </c>
      <c r="I8" s="11">
        <f t="shared" si="1"/>
        <v>10761</v>
      </c>
      <c r="J8" s="11">
        <f t="shared" si="1"/>
        <v>7731</v>
      </c>
      <c r="K8" s="11">
        <f t="shared" si="1"/>
        <v>7444</v>
      </c>
      <c r="L8" s="11">
        <f t="shared" si="1"/>
        <v>6085</v>
      </c>
      <c r="M8" s="11">
        <f t="shared" si="1"/>
        <v>3262</v>
      </c>
      <c r="N8" s="11">
        <f t="shared" si="1"/>
        <v>3075</v>
      </c>
      <c r="O8" s="11">
        <f t="shared" si="1"/>
        <v>87563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11101</v>
      </c>
      <c r="C9" s="11">
        <v>11063</v>
      </c>
      <c r="D9" s="11">
        <v>8285</v>
      </c>
      <c r="E9" s="11">
        <v>1689</v>
      </c>
      <c r="F9" s="11">
        <v>5390</v>
      </c>
      <c r="G9" s="11">
        <v>9604</v>
      </c>
      <c r="H9" s="11">
        <v>2072</v>
      </c>
      <c r="I9" s="11">
        <v>10761</v>
      </c>
      <c r="J9" s="11">
        <v>7731</v>
      </c>
      <c r="K9" s="11">
        <v>7438</v>
      </c>
      <c r="L9" s="11">
        <v>6085</v>
      </c>
      <c r="M9" s="11">
        <v>3255</v>
      </c>
      <c r="N9" s="11">
        <v>3075</v>
      </c>
      <c r="O9" s="11">
        <f>SUM(B9:N9)</f>
        <v>87549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6</v>
      </c>
      <c r="L10" s="13">
        <v>0</v>
      </c>
      <c r="M10" s="13">
        <v>7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286609</v>
      </c>
      <c r="C11" s="13">
        <v>201219</v>
      </c>
      <c r="D11" s="13">
        <v>223193</v>
      </c>
      <c r="E11" s="13">
        <v>48268</v>
      </c>
      <c r="F11" s="13">
        <v>149246</v>
      </c>
      <c r="G11" s="13">
        <v>263290</v>
      </c>
      <c r="H11" s="13">
        <v>38859</v>
      </c>
      <c r="I11" s="13">
        <v>194887</v>
      </c>
      <c r="J11" s="13">
        <v>182356</v>
      </c>
      <c r="K11" s="13">
        <v>268110</v>
      </c>
      <c r="L11" s="13">
        <v>202452</v>
      </c>
      <c r="M11" s="13">
        <v>92767</v>
      </c>
      <c r="N11" s="13">
        <v>57317</v>
      </c>
      <c r="O11" s="11">
        <f>SUM(B11:N11)</f>
        <v>2208573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1.474818765137169</v>
      </c>
      <c r="C15" s="19">
        <v>1.523752490899985</v>
      </c>
      <c r="D15" s="19">
        <v>1.472249220716323</v>
      </c>
      <c r="E15" s="19">
        <v>1.183888559861969</v>
      </c>
      <c r="F15" s="19">
        <v>1.995613158438239</v>
      </c>
      <c r="G15" s="19">
        <v>1.856151218815772</v>
      </c>
      <c r="H15" s="19">
        <v>2.026335495383817</v>
      </c>
      <c r="I15" s="19">
        <v>1.548769351669345</v>
      </c>
      <c r="J15" s="19">
        <v>1.530936426904876</v>
      </c>
      <c r="K15" s="19">
        <v>1.416247461639096</v>
      </c>
      <c r="L15" s="19">
        <v>1.545810249805274</v>
      </c>
      <c r="M15" s="19">
        <v>1.583287941405459</v>
      </c>
      <c r="N15" s="19">
        <v>1.533165664646391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1045657.4299999999</v>
      </c>
      <c r="C17" s="24">
        <f aca="true" t="shared" si="2" ref="C17:N17">C18+C19+C20+C21+C22+C23+C24+C25</f>
        <v>782006.81</v>
      </c>
      <c r="D17" s="24">
        <f t="shared" si="2"/>
        <v>713324.8899999999</v>
      </c>
      <c r="E17" s="24">
        <f t="shared" si="2"/>
        <v>215622.83000000002</v>
      </c>
      <c r="F17" s="24">
        <f t="shared" si="2"/>
        <v>748534.21</v>
      </c>
      <c r="G17" s="24">
        <f t="shared" si="2"/>
        <v>1012299.39</v>
      </c>
      <c r="H17" s="24">
        <f t="shared" si="2"/>
        <v>218306.54</v>
      </c>
      <c r="I17" s="24">
        <f t="shared" si="2"/>
        <v>761640.57</v>
      </c>
      <c r="J17" s="24">
        <f t="shared" si="2"/>
        <v>691622.8399999999</v>
      </c>
      <c r="K17" s="24">
        <f t="shared" si="2"/>
        <v>898968.1599999999</v>
      </c>
      <c r="L17" s="24">
        <f t="shared" si="2"/>
        <v>849422.76</v>
      </c>
      <c r="M17" s="24">
        <f t="shared" si="2"/>
        <v>463282.11999999994</v>
      </c>
      <c r="N17" s="24">
        <f t="shared" si="2"/>
        <v>250938.34</v>
      </c>
      <c r="O17" s="24">
        <f>O18+O19+O20+O21+O22+O23+O24+O25</f>
        <v>8651626.890000002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656510.09</v>
      </c>
      <c r="C18" s="30">
        <f t="shared" si="3"/>
        <v>483472.26</v>
      </c>
      <c r="D18" s="30">
        <f t="shared" si="3"/>
        <v>462238.42</v>
      </c>
      <c r="E18" s="30">
        <f t="shared" si="3"/>
        <v>170658.11</v>
      </c>
      <c r="F18" s="30">
        <f t="shared" si="3"/>
        <v>357781.31</v>
      </c>
      <c r="G18" s="30">
        <f t="shared" si="3"/>
        <v>519044.39</v>
      </c>
      <c r="H18" s="30">
        <f t="shared" si="3"/>
        <v>104388.88</v>
      </c>
      <c r="I18" s="30">
        <f t="shared" si="3"/>
        <v>464641.09</v>
      </c>
      <c r="J18" s="30">
        <f t="shared" si="3"/>
        <v>432276.85</v>
      </c>
      <c r="K18" s="30">
        <f t="shared" si="3"/>
        <v>592744.21</v>
      </c>
      <c r="L18" s="30">
        <f t="shared" si="3"/>
        <v>510540.28</v>
      </c>
      <c r="M18" s="30">
        <f t="shared" si="3"/>
        <v>271589.22</v>
      </c>
      <c r="N18" s="30">
        <f t="shared" si="3"/>
        <v>154355.91</v>
      </c>
      <c r="O18" s="30">
        <f aca="true" t="shared" si="4" ref="O18:O25">SUM(B18:N18)</f>
        <v>5180241.02</v>
      </c>
    </row>
    <row r="19" spans="1:23" ht="18.75" customHeight="1">
      <c r="A19" s="26" t="s">
        <v>35</v>
      </c>
      <c r="B19" s="30">
        <f>IF(B15&lt;&gt;0,ROUND((B15-1)*B18,2),0)</f>
        <v>311723.31</v>
      </c>
      <c r="C19" s="30">
        <f aca="true" t="shared" si="5" ref="C19:N19">IF(C15&lt;&gt;0,ROUND((C15-1)*C18,2),0)</f>
        <v>253219.8</v>
      </c>
      <c r="D19" s="30">
        <f t="shared" si="5"/>
        <v>218291.73</v>
      </c>
      <c r="E19" s="30">
        <f t="shared" si="5"/>
        <v>31382.07</v>
      </c>
      <c r="F19" s="30">
        <f t="shared" si="5"/>
        <v>356211.78</v>
      </c>
      <c r="G19" s="30">
        <f t="shared" si="5"/>
        <v>444380.49</v>
      </c>
      <c r="H19" s="30">
        <f t="shared" si="5"/>
        <v>107138.01</v>
      </c>
      <c r="I19" s="30">
        <f t="shared" si="5"/>
        <v>254980.79</v>
      </c>
      <c r="J19" s="30">
        <f t="shared" si="5"/>
        <v>229511.53</v>
      </c>
      <c r="K19" s="30">
        <f t="shared" si="5"/>
        <v>246728.27</v>
      </c>
      <c r="L19" s="30">
        <f t="shared" si="5"/>
        <v>278658.12</v>
      </c>
      <c r="M19" s="30">
        <f t="shared" si="5"/>
        <v>158414.72</v>
      </c>
      <c r="N19" s="30">
        <f t="shared" si="5"/>
        <v>82297.27</v>
      </c>
      <c r="O19" s="30">
        <f t="shared" si="4"/>
        <v>2972937.89</v>
      </c>
      <c r="W19" s="62"/>
    </row>
    <row r="20" spans="1:15" ht="18.75" customHeight="1">
      <c r="A20" s="26" t="s">
        <v>36</v>
      </c>
      <c r="B20" s="30">
        <v>38345.4</v>
      </c>
      <c r="C20" s="30">
        <v>27465.72</v>
      </c>
      <c r="D20" s="30">
        <v>19390.88</v>
      </c>
      <c r="E20" s="30">
        <v>7679.34</v>
      </c>
      <c r="F20" s="30">
        <v>19442.84</v>
      </c>
      <c r="G20" s="30">
        <v>28419.55</v>
      </c>
      <c r="H20" s="30">
        <v>4122.54</v>
      </c>
      <c r="I20" s="30">
        <v>15631.36</v>
      </c>
      <c r="J20" s="30">
        <v>24059.45</v>
      </c>
      <c r="K20" s="30">
        <v>34498.88</v>
      </c>
      <c r="L20" s="30">
        <v>34155.65</v>
      </c>
      <c r="M20" s="30">
        <v>14408.35</v>
      </c>
      <c r="N20" s="30">
        <v>7893.09</v>
      </c>
      <c r="O20" s="30">
        <f t="shared" si="4"/>
        <v>275513.05000000005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-1716.66</v>
      </c>
      <c r="E23" s="30">
        <v>-73.3</v>
      </c>
      <c r="F23" s="30">
        <v>0</v>
      </c>
      <c r="G23" s="30">
        <v>0</v>
      </c>
      <c r="H23" s="30">
        <v>-498.42</v>
      </c>
      <c r="I23" s="30">
        <v>0</v>
      </c>
      <c r="J23" s="30">
        <v>-3306.66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-5595.04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32810.23</v>
      </c>
      <c r="C27" s="30">
        <f>+C28+C30+C42+C43+C46-C47</f>
        <v>8819.660000000003</v>
      </c>
      <c r="D27" s="30">
        <f t="shared" si="6"/>
        <v>-24201.98</v>
      </c>
      <c r="E27" s="30">
        <f t="shared" si="6"/>
        <v>5353.5</v>
      </c>
      <c r="F27" s="30">
        <f t="shared" si="6"/>
        <v>3884.869999999999</v>
      </c>
      <c r="G27" s="30">
        <f t="shared" si="6"/>
        <v>15459.71</v>
      </c>
      <c r="H27" s="30">
        <f t="shared" si="6"/>
        <v>-30003.14</v>
      </c>
      <c r="I27" s="30">
        <f t="shared" si="6"/>
        <v>-16167.670000000002</v>
      </c>
      <c r="J27" s="30">
        <f t="shared" si="6"/>
        <v>-9342.810000000001</v>
      </c>
      <c r="K27" s="30">
        <f t="shared" si="6"/>
        <v>-721.6599999999999</v>
      </c>
      <c r="L27" s="30">
        <f t="shared" si="6"/>
        <v>26973.17</v>
      </c>
      <c r="M27" s="30">
        <f t="shared" si="6"/>
        <v>311.39999999999964</v>
      </c>
      <c r="N27" s="30">
        <f t="shared" si="6"/>
        <v>-1525.3600000000006</v>
      </c>
      <c r="O27" s="30">
        <f t="shared" si="6"/>
        <v>11649.919999999984</v>
      </c>
    </row>
    <row r="28" spans="1:15" ht="18.75" customHeight="1">
      <c r="A28" s="26" t="s">
        <v>40</v>
      </c>
      <c r="B28" s="31">
        <f>+B29</f>
        <v>-48844.4</v>
      </c>
      <c r="C28" s="31">
        <f>+C29</f>
        <v>-48677.2</v>
      </c>
      <c r="D28" s="31">
        <f aca="true" t="shared" si="7" ref="D28:O28">+D29</f>
        <v>-36454</v>
      </c>
      <c r="E28" s="31">
        <f t="shared" si="7"/>
        <v>-7431.6</v>
      </c>
      <c r="F28" s="31">
        <f t="shared" si="7"/>
        <v>-23716</v>
      </c>
      <c r="G28" s="31">
        <f t="shared" si="7"/>
        <v>-42257.6</v>
      </c>
      <c r="H28" s="31">
        <f t="shared" si="7"/>
        <v>-9116.8</v>
      </c>
      <c r="I28" s="31">
        <f t="shared" si="7"/>
        <v>-47348.4</v>
      </c>
      <c r="J28" s="31">
        <f t="shared" si="7"/>
        <v>-34016.4</v>
      </c>
      <c r="K28" s="31">
        <f t="shared" si="7"/>
        <v>-32727.2</v>
      </c>
      <c r="L28" s="31">
        <f t="shared" si="7"/>
        <v>-26774</v>
      </c>
      <c r="M28" s="31">
        <f t="shared" si="7"/>
        <v>-14322</v>
      </c>
      <c r="N28" s="31">
        <f t="shared" si="7"/>
        <v>-13530</v>
      </c>
      <c r="O28" s="31">
        <f t="shared" si="7"/>
        <v>-385215.60000000003</v>
      </c>
    </row>
    <row r="29" spans="1:26" ht="18.75" customHeight="1">
      <c r="A29" s="27" t="s">
        <v>41</v>
      </c>
      <c r="B29" s="16">
        <f>ROUND((-B9)*$G$3,2)</f>
        <v>-48844.4</v>
      </c>
      <c r="C29" s="16">
        <f aca="true" t="shared" si="8" ref="C29:N29">ROUND((-C9)*$G$3,2)</f>
        <v>-48677.2</v>
      </c>
      <c r="D29" s="16">
        <f t="shared" si="8"/>
        <v>-36454</v>
      </c>
      <c r="E29" s="16">
        <f t="shared" si="8"/>
        <v>-7431.6</v>
      </c>
      <c r="F29" s="16">
        <f t="shared" si="8"/>
        <v>-23716</v>
      </c>
      <c r="G29" s="16">
        <f t="shared" si="8"/>
        <v>-42257.6</v>
      </c>
      <c r="H29" s="16">
        <f t="shared" si="8"/>
        <v>-9116.8</v>
      </c>
      <c r="I29" s="16">
        <f t="shared" si="8"/>
        <v>-47348.4</v>
      </c>
      <c r="J29" s="16">
        <f t="shared" si="8"/>
        <v>-34016.4</v>
      </c>
      <c r="K29" s="16">
        <f t="shared" si="8"/>
        <v>-32727.2</v>
      </c>
      <c r="L29" s="16">
        <f t="shared" si="8"/>
        <v>-26774</v>
      </c>
      <c r="M29" s="16">
        <f t="shared" si="8"/>
        <v>-14322</v>
      </c>
      <c r="N29" s="16">
        <f t="shared" si="8"/>
        <v>-13530</v>
      </c>
      <c r="O29" s="32">
        <f aca="true" t="shared" si="9" ref="O29:O47">SUM(B29:N29)</f>
        <v>-385215.60000000003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-21334.43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-21334.43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-21334.43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-21334.43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81654.63</v>
      </c>
      <c r="C42" s="35">
        <v>57496.86</v>
      </c>
      <c r="D42" s="35">
        <f>15720.59-3468.57</f>
        <v>12252.02</v>
      </c>
      <c r="E42" s="35">
        <v>12785.1</v>
      </c>
      <c r="F42" s="35">
        <v>27600.87</v>
      </c>
      <c r="G42" s="35">
        <v>57717.31</v>
      </c>
      <c r="H42" s="35">
        <f>1514.81-1066.72</f>
        <v>448.0899999999999</v>
      </c>
      <c r="I42" s="35">
        <v>31180.73</v>
      </c>
      <c r="J42" s="35">
        <v>24673.59</v>
      </c>
      <c r="K42" s="35">
        <v>32005.54</v>
      </c>
      <c r="L42" s="35">
        <v>53747.17</v>
      </c>
      <c r="M42" s="35">
        <v>14633.4</v>
      </c>
      <c r="N42" s="35">
        <v>12004.64</v>
      </c>
      <c r="O42" s="33">
        <f t="shared" si="9"/>
        <v>418199.95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1078467.66</v>
      </c>
      <c r="C45" s="36">
        <f t="shared" si="11"/>
        <v>790826.4700000001</v>
      </c>
      <c r="D45" s="36">
        <f t="shared" si="11"/>
        <v>689122.9099999999</v>
      </c>
      <c r="E45" s="36">
        <f t="shared" si="11"/>
        <v>220976.33000000002</v>
      </c>
      <c r="F45" s="36">
        <f t="shared" si="11"/>
        <v>752419.08</v>
      </c>
      <c r="G45" s="36">
        <f t="shared" si="11"/>
        <v>1027759.1</v>
      </c>
      <c r="H45" s="36">
        <f t="shared" si="11"/>
        <v>188303.40000000002</v>
      </c>
      <c r="I45" s="36">
        <f t="shared" si="11"/>
        <v>745472.8999999999</v>
      </c>
      <c r="J45" s="36">
        <f t="shared" si="11"/>
        <v>682280.0299999998</v>
      </c>
      <c r="K45" s="36">
        <f t="shared" si="11"/>
        <v>898246.4999999999</v>
      </c>
      <c r="L45" s="36">
        <f t="shared" si="11"/>
        <v>876395.93</v>
      </c>
      <c r="M45" s="36">
        <f t="shared" si="11"/>
        <v>463593.51999999996</v>
      </c>
      <c r="N45" s="36">
        <f t="shared" si="11"/>
        <v>249412.97999999998</v>
      </c>
      <c r="O45" s="36">
        <f>SUM(B45:N45)</f>
        <v>8663276.809999999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1078467.6600000001</v>
      </c>
      <c r="C51" s="51">
        <f t="shared" si="12"/>
        <v>790826.46</v>
      </c>
      <c r="D51" s="51">
        <f t="shared" si="12"/>
        <v>689122.91</v>
      </c>
      <c r="E51" s="51">
        <f t="shared" si="12"/>
        <v>220976.33</v>
      </c>
      <c r="F51" s="51">
        <f t="shared" si="12"/>
        <v>752419.09</v>
      </c>
      <c r="G51" s="51">
        <f t="shared" si="12"/>
        <v>1027759.09</v>
      </c>
      <c r="H51" s="51">
        <f t="shared" si="12"/>
        <v>188303.4</v>
      </c>
      <c r="I51" s="51">
        <f t="shared" si="12"/>
        <v>745472.9</v>
      </c>
      <c r="J51" s="51">
        <f t="shared" si="12"/>
        <v>682280.02</v>
      </c>
      <c r="K51" s="51">
        <f t="shared" si="12"/>
        <v>898246.5</v>
      </c>
      <c r="L51" s="51">
        <f t="shared" si="12"/>
        <v>876395.93</v>
      </c>
      <c r="M51" s="51">
        <f t="shared" si="12"/>
        <v>463593.51</v>
      </c>
      <c r="N51" s="51">
        <f t="shared" si="12"/>
        <v>249412.99</v>
      </c>
      <c r="O51" s="36">
        <f t="shared" si="12"/>
        <v>8663276.790000001</v>
      </c>
      <c r="Q51"/>
    </row>
    <row r="52" spans="1:18" ht="18.75" customHeight="1">
      <c r="A52" s="26" t="s">
        <v>57</v>
      </c>
      <c r="B52" s="51">
        <v>889707.9400000001</v>
      </c>
      <c r="C52" s="51">
        <v>577495.4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1467203.34</v>
      </c>
      <c r="P52"/>
      <c r="Q52"/>
      <c r="R52" s="43"/>
    </row>
    <row r="53" spans="1:16" ht="18.75" customHeight="1">
      <c r="A53" s="26" t="s">
        <v>58</v>
      </c>
      <c r="B53" s="51">
        <v>188759.72</v>
      </c>
      <c r="C53" s="51">
        <v>213331.06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402090.78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689122.91</v>
      </c>
      <c r="E54" s="52">
        <v>0</v>
      </c>
      <c r="F54" s="52">
        <v>0</v>
      </c>
      <c r="G54" s="52">
        <v>0</v>
      </c>
      <c r="H54" s="51">
        <v>188303.4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877426.31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220976.33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220976.33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752419.09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752419.09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1027759.09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1027759.09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745472.9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745472.9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682280.02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682280.02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898246.5</v>
      </c>
      <c r="L60" s="31">
        <v>876395.93</v>
      </c>
      <c r="M60" s="52">
        <v>0</v>
      </c>
      <c r="N60" s="52">
        <v>0</v>
      </c>
      <c r="O60" s="36">
        <f t="shared" si="13"/>
        <v>1774642.4300000002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463593.51</v>
      </c>
      <c r="N61" s="52">
        <v>0</v>
      </c>
      <c r="O61" s="36">
        <f t="shared" si="13"/>
        <v>463593.51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249412.99</v>
      </c>
      <c r="O62" s="55">
        <f t="shared" si="13"/>
        <v>249412.99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69"/>
      <c r="C65" s="69"/>
      <c r="D65"/>
      <c r="E65"/>
      <c r="F65"/>
      <c r="G65"/>
      <c r="H65" s="58"/>
      <c r="I65" s="58"/>
      <c r="J65"/>
      <c r="K65"/>
      <c r="L65"/>
    </row>
    <row r="66" spans="2:12" ht="13.5">
      <c r="B66" s="69"/>
      <c r="C66" s="69"/>
      <c r="D66"/>
      <c r="E66"/>
      <c r="F66"/>
      <c r="G66"/>
      <c r="H66"/>
      <c r="I66"/>
      <c r="J66"/>
      <c r="K66"/>
      <c r="L66"/>
    </row>
    <row r="67" spans="2:12" ht="13.5">
      <c r="B67" s="68"/>
      <c r="C67" s="68"/>
      <c r="D67"/>
      <c r="E67"/>
      <c r="F67"/>
      <c r="G67"/>
      <c r="H67" s="59"/>
      <c r="I67" s="59"/>
      <c r="J67" s="60"/>
      <c r="K67" s="60"/>
      <c r="L67" s="60"/>
    </row>
    <row r="68" spans="2:12" ht="13.5">
      <c r="B68" s="68"/>
      <c r="C68" s="68"/>
      <c r="D68"/>
      <c r="E68"/>
      <c r="F68"/>
      <c r="G68"/>
      <c r="H68"/>
      <c r="I68"/>
      <c r="J68"/>
      <c r="K68"/>
      <c r="L68"/>
    </row>
    <row r="69" spans="2:12" ht="13.5">
      <c r="B69" s="70"/>
      <c r="C69" s="70"/>
      <c r="D69"/>
      <c r="E69"/>
      <c r="F69"/>
      <c r="G69"/>
      <c r="H69"/>
      <c r="I69"/>
      <c r="J69"/>
      <c r="K69"/>
      <c r="L69"/>
    </row>
    <row r="70" spans="2:12" ht="13.5">
      <c r="B70" s="68"/>
      <c r="C70" s="68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2021-06-29T15:28:54Z</dcterms:modified>
  <cp:category/>
  <cp:version/>
  <cp:contentType/>
  <cp:contentStatus/>
</cp:coreProperties>
</file>