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<sst xmlns="http://schemas.openxmlformats.org/spreadsheetml/2006/main" count="80" uniqueCount="77">
  <si>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</si>
  <si>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</si>
  <si>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</si>
  <si>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</si>
  <si>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</si>
  <si>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</si>
  <si>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</si>
  <si>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</si>
  <si>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</si>
  <si>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</si>
  <si>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</si>
  <si>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</si>
  <si>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</si>
  <si>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</si>
  <si>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</si>
  <si>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</si>
  <si>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</si>
  <si>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</si>
  <si>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</si>
  <si>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</si>
  <si>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</si>
  <si>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</si>
  <si>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</si>
  <si>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</si>
  <si>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</si>
  <si>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</si>
  <si>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</si>
  <si>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</si>
  <si>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</si>
  <si>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</si>
  <si>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</si>
  <si>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</si>
  <si>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</si>
  <si>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</si>
  <si>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</si>
  <si>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</si>
  <si>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</si>
  <si>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</si>
  <si>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</si>
  <si>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</si>
  <si>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</si>
  <si>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</si>
  <si>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</si>
  <si>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</si>
  <si>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</si>
  <si>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</si>
  <si>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</si>
  <si>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</si>
  <si>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</si>
  <si>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</si>
  <si>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</si>
  <si>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</si>
  <si>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</si>
  <si>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</si>
  <si>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</si>
  <si>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</si>
  <si>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</si>
  <si>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</si>
  <si>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</si>
  <si>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</si>
  <si>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</si>
  <si>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</si>
  <si>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</si>
  <si>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</si>
  <si>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</si>
  <si>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</si>
  <si>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</si>
  <si>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</si>
  <si>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</si>
  <si>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</si>
  <si>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</si>
  <si>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</si>
  <si>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</si>
  <si>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</si>
  <si>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09/06/21 - VENCIMENTO 16/06/21</t>
  </si>
  <si>
    <t>5.2.10. Maggi Adm. de Consórcios LTDA</t>
  </si>
  <si>
    <t>5.3. Revisão de Remuneração pelo Transporte Coletivo (1)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</si>
</sst>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308773</v>
      </c>
      <c r="C7" s="9">
        <f t="shared" si="0"/>
        <v>220193</v>
      </c>
      <c r="D7" s="9">
        <f t="shared" si="0"/>
        <v>239702</v>
      </c>
      <c r="E7" s="9">
        <f t="shared" si="0"/>
        <v>51151</v>
      </c>
      <c r="F7" s="9">
        <f t="shared" si="0"/>
        <v>162142</v>
      </c>
      <c r="G7" s="9">
        <f t="shared" si="0"/>
        <v>286728</v>
      </c>
      <c r="H7" s="9">
        <f t="shared" si="0"/>
        <v>40140</v>
      </c>
      <c r="I7" s="9">
        <f t="shared" si="0"/>
        <v>211719</v>
      </c>
      <c r="J7" s="9">
        <f t="shared" si="0"/>
        <v>198224</v>
      </c>
      <c r="K7" s="9">
        <f t="shared" si="0"/>
        <v>284393</v>
      </c>
      <c r="L7" s="9">
        <f t="shared" si="0"/>
        <v>218339</v>
      </c>
      <c r="M7" s="9">
        <f t="shared" si="0"/>
        <v>98128</v>
      </c>
      <c r="N7" s="9">
        <f t="shared" si="0"/>
        <v>62212</v>
      </c>
      <c r="O7" s="9">
        <f t="shared" si="0"/>
        <v>2381844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12199</v>
      </c>
      <c r="C8" s="11">
        <f t="shared" si="1"/>
        <v>11932</v>
      </c>
      <c r="D8" s="11">
        <f t="shared" si="1"/>
        <v>9456</v>
      </c>
      <c r="E8" s="11">
        <f t="shared" si="1"/>
        <v>1802</v>
      </c>
      <c r="F8" s="11">
        <f t="shared" si="1"/>
        <v>6281</v>
      </c>
      <c r="G8" s="11">
        <f t="shared" si="1"/>
        <v>10862</v>
      </c>
      <c r="H8" s="11">
        <f t="shared" si="1"/>
        <v>1987</v>
      </c>
      <c r="I8" s="11">
        <f t="shared" si="1"/>
        <v>11947</v>
      </c>
      <c r="J8" s="11">
        <f t="shared" si="1"/>
        <v>8537</v>
      </c>
      <c r="K8" s="11">
        <f t="shared" si="1"/>
        <v>8228</v>
      </c>
      <c r="L8" s="11">
        <f t="shared" si="1"/>
        <v>7188</v>
      </c>
      <c r="M8" s="11">
        <f t="shared" si="1"/>
        <v>3609</v>
      </c>
      <c r="N8" s="11">
        <f t="shared" si="1"/>
        <v>3358</v>
      </c>
      <c r="O8" s="11">
        <f t="shared" si="1"/>
        <v>97386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12199</v>
      </c>
      <c r="C9" s="11">
        <v>11932</v>
      </c>
      <c r="D9" s="11">
        <v>9456</v>
      </c>
      <c r="E9" s="11">
        <v>1802</v>
      </c>
      <c r="F9" s="11">
        <v>6281</v>
      </c>
      <c r="G9" s="11">
        <v>10862</v>
      </c>
      <c r="H9" s="11">
        <v>1980</v>
      </c>
      <c r="I9" s="11">
        <v>11947</v>
      </c>
      <c r="J9" s="11">
        <v>8537</v>
      </c>
      <c r="K9" s="11">
        <v>8220</v>
      </c>
      <c r="L9" s="11">
        <v>7188</v>
      </c>
      <c r="M9" s="11">
        <v>3606</v>
      </c>
      <c r="N9" s="11">
        <v>3358</v>
      </c>
      <c r="O9" s="11">
        <f>SUM(B9:N9)</f>
        <v>97368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7</v>
      </c>
      <c r="I10" s="13">
        <v>0</v>
      </c>
      <c r="J10" s="13">
        <v>0</v>
      </c>
      <c r="K10" s="13">
        <v>8</v>
      </c>
      <c r="L10" s="13">
        <v>0</v>
      </c>
      <c r="M10" s="13">
        <v>3</v>
      </c>
      <c r="N10" s="13">
        <v>0</v>
      </c>
      <c r="O10" s="11">
        <f>SUM(B10:N10)</f>
        <v>18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296574</v>
      </c>
      <c r="C11" s="13">
        <v>208261</v>
      </c>
      <c r="D11" s="13">
        <v>230246</v>
      </c>
      <c r="E11" s="13">
        <v>49349</v>
      </c>
      <c r="F11" s="13">
        <v>155861</v>
      </c>
      <c r="G11" s="13">
        <v>275866</v>
      </c>
      <c r="H11" s="13">
        <v>38153</v>
      </c>
      <c r="I11" s="13">
        <v>199772</v>
      </c>
      <c r="J11" s="13">
        <v>189687</v>
      </c>
      <c r="K11" s="13">
        <v>276165</v>
      </c>
      <c r="L11" s="13">
        <v>211151</v>
      </c>
      <c r="M11" s="13">
        <v>94519</v>
      </c>
      <c r="N11" s="13">
        <v>58854</v>
      </c>
      <c r="O11" s="11">
        <f>SUM(B11:N11)</f>
        <v>2284458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1.420780029876508</v>
      </c>
      <c r="C15" s="19">
        <v>1.46568967007693</v>
      </c>
      <c r="D15" s="19">
        <v>1.450595272514292</v>
      </c>
      <c r="E15" s="19">
        <v>1.13779021760084</v>
      </c>
      <c r="F15" s="19">
        <v>1.896179838515377</v>
      </c>
      <c r="G15" s="19">
        <v>1.764885087104747</v>
      </c>
      <c r="H15" s="19">
        <v>2.055972196234784</v>
      </c>
      <c r="I15" s="19">
        <v>1.497794977422107</v>
      </c>
      <c r="J15" s="19">
        <v>1.484205587716385</v>
      </c>
      <c r="K15" s="19">
        <v>1.365982728857611</v>
      </c>
      <c r="L15" s="19">
        <v>1.468094158640847</v>
      </c>
      <c r="M15" s="19">
        <v>1.541872237167949</v>
      </c>
      <c r="N15" s="19">
        <v>1.46788258427656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73</v>
      </c>
      <c r="B17" s="24">
        <f>B18+B19+B20+B21+B22+B23+B24+B25</f>
        <v>1045015.24</v>
      </c>
      <c r="C17" s="24">
        <f aca="true" t="shared" si="2" ref="C17:N17">C18+C19+C20+C21+C22+C23+C24+C25</f>
        <v>780092.8600000001</v>
      </c>
      <c r="D17" s="24">
        <f t="shared" si="2"/>
        <v>727982.0999999999</v>
      </c>
      <c r="E17" s="24">
        <f t="shared" si="2"/>
        <v>211908.55000000002</v>
      </c>
      <c r="F17" s="24">
        <f t="shared" si="2"/>
        <v>745795.7899999999</v>
      </c>
      <c r="G17" s="24">
        <f t="shared" si="2"/>
        <v>1011333.8400000001</v>
      </c>
      <c r="H17" s="24">
        <f t="shared" si="2"/>
        <v>217438.90999999997</v>
      </c>
      <c r="I17" s="24">
        <f t="shared" si="2"/>
        <v>757915.6</v>
      </c>
      <c r="J17" s="24">
        <f t="shared" si="2"/>
        <v>699407.1199999999</v>
      </c>
      <c r="K17" s="24">
        <f t="shared" si="2"/>
        <v>895711.62</v>
      </c>
      <c r="L17" s="24">
        <f t="shared" si="2"/>
        <v>845476.06</v>
      </c>
      <c r="M17" s="24">
        <f t="shared" si="2"/>
        <v>461274.09</v>
      </c>
      <c r="N17" s="24">
        <f t="shared" si="2"/>
        <v>247379.31000000003</v>
      </c>
      <c r="O17" s="24">
        <f>O18+O19+O20+O21+O22+O23+O24+O25</f>
        <v>8646731.090000004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680906.22</v>
      </c>
      <c r="C18" s="30">
        <f t="shared" si="3"/>
        <v>501489.56</v>
      </c>
      <c r="D18" s="30">
        <f t="shared" si="3"/>
        <v>478660.92</v>
      </c>
      <c r="E18" s="30">
        <f t="shared" si="3"/>
        <v>174736.93</v>
      </c>
      <c r="F18" s="30">
        <f t="shared" si="3"/>
        <v>375147.95</v>
      </c>
      <c r="G18" s="30">
        <f t="shared" si="3"/>
        <v>545356.66</v>
      </c>
      <c r="H18" s="30">
        <f t="shared" si="3"/>
        <v>102369.04</v>
      </c>
      <c r="I18" s="30">
        <f t="shared" si="3"/>
        <v>478357.91</v>
      </c>
      <c r="J18" s="30">
        <f t="shared" si="3"/>
        <v>450781.2</v>
      </c>
      <c r="K18" s="30">
        <f t="shared" si="3"/>
        <v>611757.78</v>
      </c>
      <c r="L18" s="30">
        <f t="shared" si="3"/>
        <v>534537.54</v>
      </c>
      <c r="M18" s="30">
        <f t="shared" si="3"/>
        <v>277525.61</v>
      </c>
      <c r="N18" s="30">
        <f t="shared" si="3"/>
        <v>159007.65</v>
      </c>
      <c r="O18" s="30">
        <f aca="true" t="shared" si="4" ref="O18:O25">SUM(B18:N18)</f>
        <v>5370634.970000002</v>
      </c>
    </row>
    <row r="19" spans="1:23" ht="18.75" customHeight="1">
      <c r="A19" s="26" t="s">
        <v>35</v>
      </c>
      <c r="B19" s="30">
        <f>IF(B15&lt;&gt;0,ROUND((B15-1)*B18,2),0)</f>
        <v>286511.74</v>
      </c>
      <c r="C19" s="30">
        <f aca="true" t="shared" si="5" ref="C19:N19">IF(C15&lt;&gt;0,ROUND((C15-1)*C18,2),0)</f>
        <v>233538.51</v>
      </c>
      <c r="D19" s="30">
        <f t="shared" si="5"/>
        <v>215682.35</v>
      </c>
      <c r="E19" s="30">
        <f t="shared" si="5"/>
        <v>24077.04</v>
      </c>
      <c r="F19" s="30">
        <f t="shared" si="5"/>
        <v>336200.03</v>
      </c>
      <c r="G19" s="30">
        <f t="shared" si="5"/>
        <v>417135.18</v>
      </c>
      <c r="H19" s="30">
        <f t="shared" si="5"/>
        <v>108098.86</v>
      </c>
      <c r="I19" s="30">
        <f t="shared" si="5"/>
        <v>238124.17</v>
      </c>
      <c r="J19" s="30">
        <f t="shared" si="5"/>
        <v>218270.78</v>
      </c>
      <c r="K19" s="30">
        <f t="shared" si="5"/>
        <v>223892.78</v>
      </c>
      <c r="L19" s="30">
        <f t="shared" si="5"/>
        <v>250213.9</v>
      </c>
      <c r="M19" s="30">
        <f t="shared" si="5"/>
        <v>150383.42</v>
      </c>
      <c r="N19" s="30">
        <f t="shared" si="5"/>
        <v>74396.91</v>
      </c>
      <c r="O19" s="30">
        <f t="shared" si="4"/>
        <v>2776525.67</v>
      </c>
      <c r="W19" s="62"/>
    </row>
    <row r="20" spans="1:15" ht="18.75" customHeight="1">
      <c r="A20" s="26" t="s">
        <v>36</v>
      </c>
      <c r="B20" s="30">
        <v>38518.65</v>
      </c>
      <c r="C20" s="30">
        <v>27215.76</v>
      </c>
      <c r="D20" s="30">
        <v>19532.7</v>
      </c>
      <c r="E20" s="30">
        <v>7411.17</v>
      </c>
      <c r="F20" s="30">
        <v>19349.53</v>
      </c>
      <c r="G20" s="30">
        <v>28387.04</v>
      </c>
      <c r="H20" s="30">
        <v>4313.9</v>
      </c>
      <c r="I20" s="30">
        <v>15201.53</v>
      </c>
      <c r="J20" s="30">
        <v>24265.21</v>
      </c>
      <c r="K20" s="30">
        <v>35064.26</v>
      </c>
      <c r="L20" s="30">
        <v>34655.91</v>
      </c>
      <c r="M20" s="30">
        <v>14495.23</v>
      </c>
      <c r="N20" s="30">
        <v>7716.54</v>
      </c>
      <c r="O20" s="30">
        <f t="shared" si="4"/>
        <v>276127.43</v>
      </c>
    </row>
    <row r="21" spans="1:15" ht="18.75" customHeight="1">
      <c r="A21" s="26" t="s">
        <v>37</v>
      </c>
      <c r="B21" s="30">
        <v>2771.88</v>
      </c>
      <c r="C21" s="30">
        <v>2771.88</v>
      </c>
      <c r="D21" s="30">
        <v>1385.94</v>
      </c>
      <c r="E21" s="30">
        <v>1385.94</v>
      </c>
      <c r="F21" s="30">
        <v>1385.94</v>
      </c>
      <c r="G21" s="30">
        <v>1385.94</v>
      </c>
      <c r="H21" s="30">
        <v>1385.94</v>
      </c>
      <c r="I21" s="30">
        <v>1385.94</v>
      </c>
      <c r="J21" s="30">
        <v>1385.94</v>
      </c>
      <c r="K21" s="30">
        <v>1385.94</v>
      </c>
      <c r="L21" s="30">
        <v>1385.94</v>
      </c>
      <c r="M21" s="30">
        <v>1385.94</v>
      </c>
      <c r="N21" s="30">
        <v>1385.94</v>
      </c>
      <c r="O21" s="30">
        <f t="shared" si="4"/>
        <v>20789.1</v>
      </c>
    </row>
    <row r="22" spans="1:15" ht="18.75" customHeight="1">
      <c r="A22" s="26" t="s">
        <v>38</v>
      </c>
      <c r="B22" s="30">
        <v>-440.6</v>
      </c>
      <c r="C22" s="30">
        <v>0</v>
      </c>
      <c r="D22" s="30">
        <v>-5877.13</v>
      </c>
      <c r="E22" s="30">
        <v>0</v>
      </c>
      <c r="F22" s="30">
        <v>-3002.67</v>
      </c>
      <c r="G22" s="30">
        <v>0</v>
      </c>
      <c r="H22" s="30">
        <v>-3192.67</v>
      </c>
      <c r="I22" s="30">
        <v>0</v>
      </c>
      <c r="J22" s="30">
        <v>-7620.87</v>
      </c>
      <c r="K22" s="30">
        <v>-1562</v>
      </c>
      <c r="L22" s="30">
        <v>-303.07</v>
      </c>
      <c r="M22" s="30">
        <v>0</v>
      </c>
      <c r="N22" s="30">
        <v>0</v>
      </c>
      <c r="O22" s="30">
        <f t="shared" si="4"/>
        <v>-21999.010000000002</v>
      </c>
    </row>
    <row r="23" spans="1:26" ht="18.75" customHeight="1">
      <c r="A23" s="26" t="s">
        <v>70</v>
      </c>
      <c r="B23" s="30">
        <v>0</v>
      </c>
      <c r="C23" s="30">
        <v>0</v>
      </c>
      <c r="D23" s="30">
        <v>-1014.39</v>
      </c>
      <c r="E23" s="30">
        <v>-293.2</v>
      </c>
      <c r="F23" s="30">
        <v>0</v>
      </c>
      <c r="G23" s="30">
        <v>0</v>
      </c>
      <c r="H23" s="30">
        <v>-498.42</v>
      </c>
      <c r="I23" s="30">
        <v>-155.34</v>
      </c>
      <c r="J23" s="30">
        <v>-2991.74</v>
      </c>
      <c r="K23" s="30">
        <v>0</v>
      </c>
      <c r="L23" s="30">
        <v>0</v>
      </c>
      <c r="M23" s="30">
        <v>0</v>
      </c>
      <c r="N23" s="30">
        <v>-133.86</v>
      </c>
      <c r="O23" s="30">
        <f t="shared" si="4"/>
        <v>-5086.95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71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72</v>
      </c>
      <c r="B25" s="30">
        <v>36747.35</v>
      </c>
      <c r="C25" s="30">
        <v>15077.15</v>
      </c>
      <c r="D25" s="30">
        <v>19611.71</v>
      </c>
      <c r="E25" s="30">
        <v>4590.67</v>
      </c>
      <c r="F25" s="30">
        <v>16715.01</v>
      </c>
      <c r="G25" s="30">
        <v>19069.02</v>
      </c>
      <c r="H25" s="30">
        <v>4962.26</v>
      </c>
      <c r="I25" s="30">
        <v>25001.39</v>
      </c>
      <c r="J25" s="30">
        <v>15316.6</v>
      </c>
      <c r="K25" s="30">
        <v>25172.86</v>
      </c>
      <c r="L25" s="30">
        <v>24985.84</v>
      </c>
      <c r="M25" s="30">
        <v>17483.89</v>
      </c>
      <c r="N25" s="30">
        <v>5006.13</v>
      </c>
      <c r="O25" s="30">
        <f t="shared" si="4"/>
        <v>229739.88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-53675.6</v>
      </c>
      <c r="C27" s="30">
        <f>+C28+C30+C42+C43+C46-C47</f>
        <v>-52500.8</v>
      </c>
      <c r="D27" s="30">
        <f t="shared" si="6"/>
        <v>-45148.25</v>
      </c>
      <c r="E27" s="30">
        <f t="shared" si="6"/>
        <v>-7928.8</v>
      </c>
      <c r="F27" s="30">
        <f t="shared" si="6"/>
        <v>-27636.4</v>
      </c>
      <c r="G27" s="30">
        <f t="shared" si="6"/>
        <v>-47792.8</v>
      </c>
      <c r="H27" s="30">
        <f t="shared" si="6"/>
        <v>-31022.05</v>
      </c>
      <c r="I27" s="30">
        <f t="shared" si="6"/>
        <v>-52566.8</v>
      </c>
      <c r="J27" s="30">
        <f t="shared" si="6"/>
        <v>-37562.8</v>
      </c>
      <c r="K27" s="30">
        <f t="shared" si="6"/>
        <v>-36168</v>
      </c>
      <c r="L27" s="30">
        <f t="shared" si="6"/>
        <v>-31627.2</v>
      </c>
      <c r="M27" s="30">
        <f t="shared" si="6"/>
        <v>-15866.4</v>
      </c>
      <c r="N27" s="30">
        <f t="shared" si="6"/>
        <v>-14775.2</v>
      </c>
      <c r="O27" s="30">
        <f t="shared" si="6"/>
        <v>-454271.1</v>
      </c>
    </row>
    <row r="28" spans="1:15" ht="18.75" customHeight="1">
      <c r="A28" s="26" t="s">
        <v>40</v>
      </c>
      <c r="B28" s="31">
        <f>+B29</f>
        <v>-53675.6</v>
      </c>
      <c r="C28" s="31">
        <f>+C29</f>
        <v>-52500.8</v>
      </c>
      <c r="D28" s="31">
        <f aca="true" t="shared" si="7" ref="D28:O28">+D29</f>
        <v>-41606.4</v>
      </c>
      <c r="E28" s="31">
        <f t="shared" si="7"/>
        <v>-7928.8</v>
      </c>
      <c r="F28" s="31">
        <f t="shared" si="7"/>
        <v>-27636.4</v>
      </c>
      <c r="G28" s="31">
        <f t="shared" si="7"/>
        <v>-47792.8</v>
      </c>
      <c r="H28" s="31">
        <f t="shared" si="7"/>
        <v>-8712</v>
      </c>
      <c r="I28" s="31">
        <f t="shared" si="7"/>
        <v>-52566.8</v>
      </c>
      <c r="J28" s="31">
        <f t="shared" si="7"/>
        <v>-37562.8</v>
      </c>
      <c r="K28" s="31">
        <f t="shared" si="7"/>
        <v>-36168</v>
      </c>
      <c r="L28" s="31">
        <f t="shared" si="7"/>
        <v>-31627.2</v>
      </c>
      <c r="M28" s="31">
        <f t="shared" si="7"/>
        <v>-15866.4</v>
      </c>
      <c r="N28" s="31">
        <f t="shared" si="7"/>
        <v>-14775.2</v>
      </c>
      <c r="O28" s="31">
        <f t="shared" si="7"/>
        <v>-428419.2</v>
      </c>
    </row>
    <row r="29" spans="1:26" ht="18.75" customHeight="1">
      <c r="A29" s="27" t="s">
        <v>41</v>
      </c>
      <c r="B29" s="16">
        <f>ROUND((-B9)*$G$3,2)</f>
        <v>-53675.6</v>
      </c>
      <c r="C29" s="16">
        <f aca="true" t="shared" si="8" ref="C29:N29">ROUND((-C9)*$G$3,2)</f>
        <v>-52500.8</v>
      </c>
      <c r="D29" s="16">
        <f t="shared" si="8"/>
        <v>-41606.4</v>
      </c>
      <c r="E29" s="16">
        <f t="shared" si="8"/>
        <v>-7928.8</v>
      </c>
      <c r="F29" s="16">
        <f t="shared" si="8"/>
        <v>-27636.4</v>
      </c>
      <c r="G29" s="16">
        <f t="shared" si="8"/>
        <v>-47792.8</v>
      </c>
      <c r="H29" s="16">
        <f t="shared" si="8"/>
        <v>-8712</v>
      </c>
      <c r="I29" s="16">
        <f t="shared" si="8"/>
        <v>-52566.8</v>
      </c>
      <c r="J29" s="16">
        <f t="shared" si="8"/>
        <v>-37562.8</v>
      </c>
      <c r="K29" s="16">
        <f t="shared" si="8"/>
        <v>-36168</v>
      </c>
      <c r="L29" s="16">
        <f t="shared" si="8"/>
        <v>-31627.2</v>
      </c>
      <c r="M29" s="16">
        <f t="shared" si="8"/>
        <v>-15866.4</v>
      </c>
      <c r="N29" s="16">
        <f t="shared" si="8"/>
        <v>-14775.2</v>
      </c>
      <c r="O29" s="32">
        <f aca="true" t="shared" si="9" ref="O29:O47">SUM(B29:N29)</f>
        <v>-428419.2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-21247.67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-21247.67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75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-21247.67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-21247.67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76</v>
      </c>
      <c r="B42" s="35">
        <v>0</v>
      </c>
      <c r="C42" s="35">
        <v>0</v>
      </c>
      <c r="D42" s="35">
        <v>-3541.85</v>
      </c>
      <c r="E42" s="35">
        <v>0</v>
      </c>
      <c r="F42" s="35">
        <v>0</v>
      </c>
      <c r="G42" s="35">
        <v>0</v>
      </c>
      <c r="H42" s="35">
        <v>-1062.38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-4604.23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991339.64</v>
      </c>
      <c r="C45" s="36">
        <f t="shared" si="11"/>
        <v>727592.06</v>
      </c>
      <c r="D45" s="36">
        <f t="shared" si="11"/>
        <v>682833.8499999999</v>
      </c>
      <c r="E45" s="36">
        <f t="shared" si="11"/>
        <v>203979.75000000003</v>
      </c>
      <c r="F45" s="36">
        <f t="shared" si="11"/>
        <v>718159.3899999999</v>
      </c>
      <c r="G45" s="36">
        <f t="shared" si="11"/>
        <v>963541.04</v>
      </c>
      <c r="H45" s="36">
        <f t="shared" si="11"/>
        <v>186416.86</v>
      </c>
      <c r="I45" s="36">
        <f t="shared" si="11"/>
        <v>705348.7999999999</v>
      </c>
      <c r="J45" s="36">
        <f t="shared" si="11"/>
        <v>661844.3199999998</v>
      </c>
      <c r="K45" s="36">
        <f t="shared" si="11"/>
        <v>859543.62</v>
      </c>
      <c r="L45" s="36">
        <f t="shared" si="11"/>
        <v>813848.8600000001</v>
      </c>
      <c r="M45" s="36">
        <f t="shared" si="11"/>
        <v>445407.69</v>
      </c>
      <c r="N45" s="36">
        <f t="shared" si="11"/>
        <v>232604.11000000002</v>
      </c>
      <c r="O45" s="36">
        <f>SUM(B45:N45)</f>
        <v>8192459.99</v>
      </c>
      <c r="P45"/>
      <c r="Q45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 s="43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57</v>
      </c>
      <c r="B51" s="51">
        <f aca="true" t="shared" si="12" ref="B51:O51">SUM(B52:B62)</f>
        <v>991339.64</v>
      </c>
      <c r="C51" s="51">
        <f t="shared" si="12"/>
        <v>727592.0499999999</v>
      </c>
      <c r="D51" s="51">
        <f t="shared" si="12"/>
        <v>682833.85</v>
      </c>
      <c r="E51" s="51">
        <f t="shared" si="12"/>
        <v>203979.75</v>
      </c>
      <c r="F51" s="51">
        <f t="shared" si="12"/>
        <v>718159.38</v>
      </c>
      <c r="G51" s="51">
        <f t="shared" si="12"/>
        <v>963541.03</v>
      </c>
      <c r="H51" s="51">
        <f t="shared" si="12"/>
        <v>186416.86</v>
      </c>
      <c r="I51" s="51">
        <f t="shared" si="12"/>
        <v>705348.8</v>
      </c>
      <c r="J51" s="51">
        <f t="shared" si="12"/>
        <v>661844.31</v>
      </c>
      <c r="K51" s="51">
        <f t="shared" si="12"/>
        <v>859543.63</v>
      </c>
      <c r="L51" s="51">
        <f t="shared" si="12"/>
        <v>813848.86</v>
      </c>
      <c r="M51" s="51">
        <f t="shared" si="12"/>
        <v>445407.69</v>
      </c>
      <c r="N51" s="51">
        <f t="shared" si="12"/>
        <v>232604.11</v>
      </c>
      <c r="O51" s="36">
        <f t="shared" si="12"/>
        <v>8192459.960000001</v>
      </c>
      <c r="Q51"/>
    </row>
    <row r="52" spans="1:18" ht="18.75" customHeight="1">
      <c r="A52" s="26" t="s">
        <v>58</v>
      </c>
      <c r="B52" s="51">
        <v>818367.52</v>
      </c>
      <c r="C52" s="51">
        <v>531650.45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1350017.97</v>
      </c>
      <c r="P52"/>
      <c r="Q52"/>
      <c r="R52" s="43"/>
    </row>
    <row r="53" spans="1:16" ht="18.75" customHeight="1">
      <c r="A53" s="26" t="s">
        <v>59</v>
      </c>
      <c r="B53" s="51">
        <v>172972.12</v>
      </c>
      <c r="C53" s="51">
        <v>195941.6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368913.72</v>
      </c>
      <c r="P53"/>
    </row>
    <row r="54" spans="1:17" ht="18.75" customHeight="1">
      <c r="A54" s="26" t="s">
        <v>60</v>
      </c>
      <c r="B54" s="52">
        <v>0</v>
      </c>
      <c r="C54" s="52">
        <v>0</v>
      </c>
      <c r="D54" s="31">
        <v>682833.85</v>
      </c>
      <c r="E54" s="52">
        <v>0</v>
      </c>
      <c r="F54" s="52">
        <v>0</v>
      </c>
      <c r="G54" s="52">
        <v>0</v>
      </c>
      <c r="H54" s="51">
        <v>186416.86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869250.71</v>
      </c>
      <c r="Q54"/>
    </row>
    <row r="55" spans="1:18" ht="18.75" customHeight="1">
      <c r="A55" s="26" t="s">
        <v>61</v>
      </c>
      <c r="B55" s="52">
        <v>0</v>
      </c>
      <c r="C55" s="52">
        <v>0</v>
      </c>
      <c r="D55" s="52">
        <v>0</v>
      </c>
      <c r="E55" s="31">
        <v>203979.75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203979.75</v>
      </c>
      <c r="R55"/>
    </row>
    <row r="56" spans="1:19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31">
        <v>718159.38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718159.38</v>
      </c>
      <c r="S56"/>
    </row>
    <row r="57" spans="1:20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963541.03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963541.03</v>
      </c>
      <c r="T57"/>
    </row>
    <row r="58" spans="1:21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705348.8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705348.8</v>
      </c>
      <c r="U58"/>
    </row>
    <row r="59" spans="1:22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661844.31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661844.31</v>
      </c>
      <c r="V59"/>
    </row>
    <row r="60" spans="1:23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859543.63</v>
      </c>
      <c r="L60" s="31">
        <v>813848.86</v>
      </c>
      <c r="M60" s="52">
        <v>0</v>
      </c>
      <c r="N60" s="52">
        <v>0</v>
      </c>
      <c r="O60" s="36">
        <f t="shared" si="13"/>
        <v>1673392.49</v>
      </c>
      <c r="P60"/>
      <c r="W60"/>
    </row>
    <row r="61" spans="1:25" ht="18.75" customHeight="1">
      <c r="A61" s="26" t="s">
        <v>67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445407.69</v>
      </c>
      <c r="N61" s="52">
        <v>0</v>
      </c>
      <c r="O61" s="36">
        <f t="shared" si="13"/>
        <v>445407.69</v>
      </c>
      <c r="R61"/>
      <c r="Y61"/>
    </row>
    <row r="62" spans="1:26" ht="18.75" customHeight="1">
      <c r="A62" s="38" t="s">
        <v>68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232604.11</v>
      </c>
      <c r="O62" s="55">
        <f t="shared" si="13"/>
        <v>232604.11</v>
      </c>
      <c r="P62"/>
      <c r="S62"/>
      <c r="Z62"/>
    </row>
    <row r="63" spans="1:12" ht="21" customHeight="1">
      <c r="A63" s="56" t="s">
        <v>56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2021-06-15T17:01:43Z</dcterms:modified>
  <cp:category/>
  <cp:version/>
  <cp:contentType/>
  <cp:contentStatus/>
</cp:coreProperties>
</file>