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<sst xmlns="http://schemas.openxmlformats.org/spreadsheetml/2006/main" count="80" uniqueCount="77">
  <si>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</si>
  <si>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</si>
  <si>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</si>
  <si>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</si>
  <si>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</si>
  <si>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</si>
  <si>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</si>
  <si>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</si>
  <si>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</si>
  <si>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</si>
  <si>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</si>
  <si>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</si>
  <si>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</si>
  <si>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</si>
  <si>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</si>
  <si>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</si>
  <si>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</si>
  <si>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</si>
  <si>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</si>
  <si>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</si>
  <si>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</si>
  <si>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</si>
  <si>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</si>
  <si>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</si>
  <si>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</si>
  <si>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</si>
  <si>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</si>
  <si>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</si>
  <si>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</si>
  <si>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</si>
  <si>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</si>
  <si>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</si>
  <si>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</si>
  <si>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</si>
  <si>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</si>
  <si>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</si>
  <si>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</si>
  <si>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</si>
  <si>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</si>
  <si>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</si>
  <si>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</si>
  <si>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</si>
  <si>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</si>
  <si>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</si>
  <si>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</si>
  <si>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</si>
  <si>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</si>
  <si>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</si>
  <si>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</si>
  <si>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</si>
  <si>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</si>
  <si>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</si>
  <si>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</si>
  <si>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</si>
  <si>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</si>
  <si>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</si>
  <si>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</si>
  <si>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</si>
  <si>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</si>
  <si>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</si>
  <si>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</si>
  <si>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</si>
  <si>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</si>
  <si>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</si>
  <si>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</si>
  <si>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</si>
  <si>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</si>
  <si>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</si>
  <si>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</si>
  <si>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</si>
  <si>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</si>
  <si>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</si>
  <si>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</si>
  <si>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06/06/21 - VENCIMENTO 11/06/21</t>
  </si>
  <si>
    <t>5.3. Revisão de Remuneração pelo Transporte Coletivo (1)</t>
  </si>
  <si>
    <t>5.2.10. Maggi Adm. de Consórcios LTDA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</si>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</sst>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114165</v>
      </c>
      <c r="C7" s="9">
        <f t="shared" si="0"/>
        <v>75679</v>
      </c>
      <c r="D7" s="9">
        <f t="shared" si="0"/>
        <v>86506</v>
      </c>
      <c r="E7" s="9">
        <f t="shared" si="0"/>
        <v>16414</v>
      </c>
      <c r="F7" s="9">
        <f t="shared" si="0"/>
        <v>61806</v>
      </c>
      <c r="G7" s="9">
        <f t="shared" si="0"/>
        <v>89925</v>
      </c>
      <c r="H7" s="9">
        <f t="shared" si="0"/>
        <v>10154</v>
      </c>
      <c r="I7" s="9">
        <f t="shared" si="0"/>
        <v>65047</v>
      </c>
      <c r="J7" s="9">
        <f t="shared" si="0"/>
        <v>71808</v>
      </c>
      <c r="K7" s="9">
        <f t="shared" si="0"/>
        <v>108968</v>
      </c>
      <c r="L7" s="9">
        <f t="shared" si="0"/>
        <v>81518</v>
      </c>
      <c r="M7" s="9">
        <f t="shared" si="0"/>
        <v>32538</v>
      </c>
      <c r="N7" s="9">
        <f t="shared" si="0"/>
        <v>17338</v>
      </c>
      <c r="O7" s="9">
        <f t="shared" si="0"/>
        <v>831866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7222</v>
      </c>
      <c r="C8" s="11">
        <f t="shared" si="1"/>
        <v>6408</v>
      </c>
      <c r="D8" s="11">
        <f t="shared" si="1"/>
        <v>5765</v>
      </c>
      <c r="E8" s="11">
        <f t="shared" si="1"/>
        <v>795</v>
      </c>
      <c r="F8" s="11">
        <f t="shared" si="1"/>
        <v>3886</v>
      </c>
      <c r="G8" s="11">
        <f t="shared" si="1"/>
        <v>5848</v>
      </c>
      <c r="H8" s="11">
        <f t="shared" si="1"/>
        <v>746</v>
      </c>
      <c r="I8" s="11">
        <f t="shared" si="1"/>
        <v>5831</v>
      </c>
      <c r="J8" s="11">
        <f t="shared" si="1"/>
        <v>4586</v>
      </c>
      <c r="K8" s="11">
        <f t="shared" si="1"/>
        <v>5822</v>
      </c>
      <c r="L8" s="11">
        <f t="shared" si="1"/>
        <v>4150</v>
      </c>
      <c r="M8" s="11">
        <f t="shared" si="1"/>
        <v>1612</v>
      </c>
      <c r="N8" s="11">
        <f t="shared" si="1"/>
        <v>1158</v>
      </c>
      <c r="O8" s="11">
        <f t="shared" si="1"/>
        <v>53829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7222</v>
      </c>
      <c r="C9" s="11">
        <v>6408</v>
      </c>
      <c r="D9" s="11">
        <v>5765</v>
      </c>
      <c r="E9" s="11">
        <v>795</v>
      </c>
      <c r="F9" s="11">
        <v>3886</v>
      </c>
      <c r="G9" s="11">
        <v>5848</v>
      </c>
      <c r="H9" s="11">
        <v>736</v>
      </c>
      <c r="I9" s="11">
        <v>5831</v>
      </c>
      <c r="J9" s="11">
        <v>4586</v>
      </c>
      <c r="K9" s="11">
        <v>5818</v>
      </c>
      <c r="L9" s="11">
        <v>4150</v>
      </c>
      <c r="M9" s="11">
        <v>1611</v>
      </c>
      <c r="N9" s="11">
        <v>1158</v>
      </c>
      <c r="O9" s="11">
        <f>SUM(B9:N9)</f>
        <v>53814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4</v>
      </c>
      <c r="L10" s="13">
        <v>0</v>
      </c>
      <c r="M10" s="13">
        <v>1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106943</v>
      </c>
      <c r="C11" s="13">
        <v>69271</v>
      </c>
      <c r="D11" s="13">
        <v>80741</v>
      </c>
      <c r="E11" s="13">
        <v>15619</v>
      </c>
      <c r="F11" s="13">
        <v>57920</v>
      </c>
      <c r="G11" s="13">
        <v>84077</v>
      </c>
      <c r="H11" s="13">
        <v>9408</v>
      </c>
      <c r="I11" s="13">
        <v>59216</v>
      </c>
      <c r="J11" s="13">
        <v>67222</v>
      </c>
      <c r="K11" s="13">
        <v>103146</v>
      </c>
      <c r="L11" s="13">
        <v>77368</v>
      </c>
      <c r="M11" s="13">
        <v>30926</v>
      </c>
      <c r="N11" s="13">
        <v>16180</v>
      </c>
      <c r="O11" s="11">
        <f>SUM(B11:N11)</f>
        <v>778037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1.466051697692126</v>
      </c>
      <c r="C15" s="19">
        <v>1.528616668749042</v>
      </c>
      <c r="D15" s="19">
        <v>1.404357277093233</v>
      </c>
      <c r="E15" s="19">
        <v>1.207871233845427</v>
      </c>
      <c r="F15" s="19">
        <v>1.94225192250336</v>
      </c>
      <c r="G15" s="19">
        <v>1.845889970793607</v>
      </c>
      <c r="H15" s="19">
        <v>2.184820556110497</v>
      </c>
      <c r="I15" s="19">
        <v>1.552981950358261</v>
      </c>
      <c r="J15" s="19">
        <v>1.483110998097381</v>
      </c>
      <c r="K15" s="19">
        <v>1.418512471047079</v>
      </c>
      <c r="L15" s="19">
        <v>1.517668385859357</v>
      </c>
      <c r="M15" s="19">
        <v>1.646830976472072</v>
      </c>
      <c r="N15" s="19">
        <v>1.541033924811628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427332.14</v>
      </c>
      <c r="C17" s="24">
        <f aca="true" t="shared" si="2" ref="C17:N17">C18+C19+C20+C21+C22+C23+C24+C25</f>
        <v>295018.3300000001</v>
      </c>
      <c r="D17" s="24">
        <f t="shared" si="2"/>
        <v>263595.18</v>
      </c>
      <c r="E17" s="24">
        <f t="shared" si="2"/>
        <v>76906.15</v>
      </c>
      <c r="F17" s="24">
        <f t="shared" si="2"/>
        <v>303408.24000000005</v>
      </c>
      <c r="G17" s="24">
        <f t="shared" si="2"/>
        <v>349830.05000000005</v>
      </c>
      <c r="H17" s="24">
        <f t="shared" si="2"/>
        <v>60940.57000000001</v>
      </c>
      <c r="I17" s="24">
        <f t="shared" si="2"/>
        <v>262246.57</v>
      </c>
      <c r="J17" s="24">
        <f t="shared" si="2"/>
        <v>258769.51</v>
      </c>
      <c r="K17" s="24">
        <f t="shared" si="2"/>
        <v>374578.74</v>
      </c>
      <c r="L17" s="24">
        <f t="shared" si="2"/>
        <v>345778.27</v>
      </c>
      <c r="M17" s="24">
        <f t="shared" si="2"/>
        <v>177762.72999999998</v>
      </c>
      <c r="N17" s="24">
        <f t="shared" si="2"/>
        <v>77875.62000000001</v>
      </c>
      <c r="O17" s="24">
        <f>O18+O19+O20+O21+O22+O23+O24+O25</f>
        <v>3274042.1000000006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251756.66</v>
      </c>
      <c r="C18" s="30">
        <f t="shared" si="3"/>
        <v>172358.92</v>
      </c>
      <c r="D18" s="30">
        <f t="shared" si="3"/>
        <v>172743.83</v>
      </c>
      <c r="E18" s="30">
        <f t="shared" si="3"/>
        <v>56071.87</v>
      </c>
      <c r="F18" s="30">
        <f t="shared" si="3"/>
        <v>143000.54</v>
      </c>
      <c r="G18" s="30">
        <f t="shared" si="3"/>
        <v>171037.35</v>
      </c>
      <c r="H18" s="30">
        <f t="shared" si="3"/>
        <v>25895.75</v>
      </c>
      <c r="I18" s="30">
        <f t="shared" si="3"/>
        <v>146967.19</v>
      </c>
      <c r="J18" s="30">
        <f t="shared" si="3"/>
        <v>163298.57</v>
      </c>
      <c r="K18" s="30">
        <f t="shared" si="3"/>
        <v>234401.06</v>
      </c>
      <c r="L18" s="30">
        <f t="shared" si="3"/>
        <v>199572.37</v>
      </c>
      <c r="M18" s="30">
        <f t="shared" si="3"/>
        <v>92023.97</v>
      </c>
      <c r="N18" s="30">
        <f t="shared" si="3"/>
        <v>44314.19</v>
      </c>
      <c r="O18" s="30">
        <f aca="true" t="shared" si="4" ref="O18:O25">SUM(B18:N18)</f>
        <v>1873442.2700000003</v>
      </c>
    </row>
    <row r="19" spans="1:23" ht="18.75" customHeight="1">
      <c r="A19" s="26" t="s">
        <v>35</v>
      </c>
      <c r="B19" s="30">
        <f>IF(B15&lt;&gt;0,ROUND((B15-1)*B18,2),0)</f>
        <v>117331.62</v>
      </c>
      <c r="C19" s="30">
        <f aca="true" t="shared" si="5" ref="C19:N19">IF(C15&lt;&gt;0,ROUND((C15-1)*C18,2),0)</f>
        <v>91111.8</v>
      </c>
      <c r="D19" s="30">
        <f t="shared" si="5"/>
        <v>69850.22</v>
      </c>
      <c r="E19" s="30">
        <f t="shared" si="5"/>
        <v>11655.73</v>
      </c>
      <c r="F19" s="30">
        <f t="shared" si="5"/>
        <v>134742.53</v>
      </c>
      <c r="G19" s="30">
        <f t="shared" si="5"/>
        <v>144678.78</v>
      </c>
      <c r="H19" s="30">
        <f t="shared" si="5"/>
        <v>30681.82</v>
      </c>
      <c r="I19" s="30">
        <f t="shared" si="5"/>
        <v>81270.2</v>
      </c>
      <c r="J19" s="30">
        <f t="shared" si="5"/>
        <v>78891.34</v>
      </c>
      <c r="K19" s="30">
        <f t="shared" si="5"/>
        <v>98099.77</v>
      </c>
      <c r="L19" s="30">
        <f t="shared" si="5"/>
        <v>103312.31</v>
      </c>
      <c r="M19" s="30">
        <f t="shared" si="5"/>
        <v>59523.95</v>
      </c>
      <c r="N19" s="30">
        <f t="shared" si="5"/>
        <v>23975.48</v>
      </c>
      <c r="O19" s="30">
        <f t="shared" si="4"/>
        <v>1045125.5499999998</v>
      </c>
      <c r="W19" s="62"/>
    </row>
    <row r="20" spans="1:15" ht="18.75" customHeight="1">
      <c r="A20" s="26" t="s">
        <v>36</v>
      </c>
      <c r="B20" s="30">
        <v>19165.23</v>
      </c>
      <c r="C20" s="30">
        <v>13698.58</v>
      </c>
      <c r="D20" s="30">
        <v>9157.87</v>
      </c>
      <c r="E20" s="30">
        <v>3715.04</v>
      </c>
      <c r="F20" s="30">
        <v>10566.89</v>
      </c>
      <c r="G20" s="30">
        <v>13658.96</v>
      </c>
      <c r="H20" s="30">
        <v>1622.82</v>
      </c>
      <c r="I20" s="30">
        <v>8087.87</v>
      </c>
      <c r="J20" s="30">
        <v>11906.81</v>
      </c>
      <c r="K20" s="30">
        <v>17081.11</v>
      </c>
      <c r="L20" s="30">
        <v>16824.88</v>
      </c>
      <c r="M20" s="30">
        <v>7344.98</v>
      </c>
      <c r="N20" s="30">
        <v>3394.67</v>
      </c>
      <c r="O20" s="30">
        <f t="shared" si="4"/>
        <v>136225.71000000002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-3277.26</v>
      </c>
      <c r="E23" s="30">
        <v>-513.1</v>
      </c>
      <c r="F23" s="30">
        <v>0</v>
      </c>
      <c r="G23" s="30">
        <v>0</v>
      </c>
      <c r="H23" s="30">
        <v>-415.35</v>
      </c>
      <c r="I23" s="30">
        <v>-466.02</v>
      </c>
      <c r="J23" s="30">
        <v>-4408.88</v>
      </c>
      <c r="K23" s="30">
        <v>0</v>
      </c>
      <c r="L23" s="30">
        <v>0</v>
      </c>
      <c r="M23" s="30">
        <v>0</v>
      </c>
      <c r="N23" s="30">
        <v>-200.79</v>
      </c>
      <c r="O23" s="30">
        <f t="shared" si="4"/>
        <v>-9281.400000000001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-31776.8</v>
      </c>
      <c r="C27" s="30">
        <f>+C28+C30+C42+C43+C46-C47</f>
        <v>-28195.2</v>
      </c>
      <c r="D27" s="30">
        <f t="shared" si="6"/>
        <v>-26585.92</v>
      </c>
      <c r="E27" s="30">
        <f t="shared" si="6"/>
        <v>-3498</v>
      </c>
      <c r="F27" s="30">
        <f t="shared" si="6"/>
        <v>-17098.4</v>
      </c>
      <c r="G27" s="30">
        <f t="shared" si="6"/>
        <v>-25731.2</v>
      </c>
      <c r="H27" s="30">
        <f t="shared" si="6"/>
        <v>-9116.119999999999</v>
      </c>
      <c r="I27" s="30">
        <f t="shared" si="6"/>
        <v>-25656.4</v>
      </c>
      <c r="J27" s="30">
        <f t="shared" si="6"/>
        <v>-20178.4</v>
      </c>
      <c r="K27" s="30">
        <f t="shared" si="6"/>
        <v>-25599.2</v>
      </c>
      <c r="L27" s="30">
        <f t="shared" si="6"/>
        <v>-18260</v>
      </c>
      <c r="M27" s="30">
        <f t="shared" si="6"/>
        <v>-7088.4</v>
      </c>
      <c r="N27" s="30">
        <f t="shared" si="6"/>
        <v>-5095.2</v>
      </c>
      <c r="O27" s="30">
        <f t="shared" si="6"/>
        <v>-243879.24</v>
      </c>
    </row>
    <row r="28" spans="1:15" ht="18.75" customHeight="1">
      <c r="A28" s="26" t="s">
        <v>40</v>
      </c>
      <c r="B28" s="31">
        <f>+B29</f>
        <v>-31776.8</v>
      </c>
      <c r="C28" s="31">
        <f>+C29</f>
        <v>-28195.2</v>
      </c>
      <c r="D28" s="31">
        <f aca="true" t="shared" si="7" ref="D28:O28">+D29</f>
        <v>-25366</v>
      </c>
      <c r="E28" s="31">
        <f t="shared" si="7"/>
        <v>-3498</v>
      </c>
      <c r="F28" s="31">
        <f t="shared" si="7"/>
        <v>-17098.4</v>
      </c>
      <c r="G28" s="31">
        <f t="shared" si="7"/>
        <v>-25731.2</v>
      </c>
      <c r="H28" s="31">
        <f t="shared" si="7"/>
        <v>-3238.4</v>
      </c>
      <c r="I28" s="31">
        <f t="shared" si="7"/>
        <v>-25656.4</v>
      </c>
      <c r="J28" s="31">
        <f t="shared" si="7"/>
        <v>-20178.4</v>
      </c>
      <c r="K28" s="31">
        <f t="shared" si="7"/>
        <v>-25599.2</v>
      </c>
      <c r="L28" s="31">
        <f t="shared" si="7"/>
        <v>-18260</v>
      </c>
      <c r="M28" s="31">
        <f t="shared" si="7"/>
        <v>-7088.4</v>
      </c>
      <c r="N28" s="31">
        <f t="shared" si="7"/>
        <v>-5095.2</v>
      </c>
      <c r="O28" s="31">
        <f t="shared" si="7"/>
        <v>-236781.6</v>
      </c>
    </row>
    <row r="29" spans="1:26" ht="18.75" customHeight="1">
      <c r="A29" s="27" t="s">
        <v>41</v>
      </c>
      <c r="B29" s="16">
        <f>ROUND((-B9)*$G$3,2)</f>
        <v>-31776.8</v>
      </c>
      <c r="C29" s="16">
        <f aca="true" t="shared" si="8" ref="C29:N29">ROUND((-C9)*$G$3,2)</f>
        <v>-28195.2</v>
      </c>
      <c r="D29" s="16">
        <f t="shared" si="8"/>
        <v>-25366</v>
      </c>
      <c r="E29" s="16">
        <f t="shared" si="8"/>
        <v>-3498</v>
      </c>
      <c r="F29" s="16">
        <f t="shared" si="8"/>
        <v>-17098.4</v>
      </c>
      <c r="G29" s="16">
        <f t="shared" si="8"/>
        <v>-25731.2</v>
      </c>
      <c r="H29" s="16">
        <f t="shared" si="8"/>
        <v>-3238.4</v>
      </c>
      <c r="I29" s="16">
        <f t="shared" si="8"/>
        <v>-25656.4</v>
      </c>
      <c r="J29" s="16">
        <f t="shared" si="8"/>
        <v>-20178.4</v>
      </c>
      <c r="K29" s="16">
        <f t="shared" si="8"/>
        <v>-25599.2</v>
      </c>
      <c r="L29" s="16">
        <f t="shared" si="8"/>
        <v>-18260</v>
      </c>
      <c r="M29" s="16">
        <f t="shared" si="8"/>
        <v>-7088.4</v>
      </c>
      <c r="N29" s="16">
        <f t="shared" si="8"/>
        <v>-5095.2</v>
      </c>
      <c r="O29" s="32">
        <f aca="true" t="shared" si="9" ref="O29:O47">SUM(B29:N29)</f>
        <v>-236781.6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-5597.83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-5597.83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-5597.83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-5597.83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5">
        <v>-1219.92</v>
      </c>
      <c r="E42" s="35">
        <v>0</v>
      </c>
      <c r="F42" s="35">
        <v>0</v>
      </c>
      <c r="G42" s="35">
        <v>0</v>
      </c>
      <c r="H42" s="35">
        <v>-279.89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-1499.81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395555.34</v>
      </c>
      <c r="C45" s="36">
        <f t="shared" si="11"/>
        <v>266823.13000000006</v>
      </c>
      <c r="D45" s="36">
        <f t="shared" si="11"/>
        <v>237009.26</v>
      </c>
      <c r="E45" s="36">
        <f t="shared" si="11"/>
        <v>73408.15</v>
      </c>
      <c r="F45" s="36">
        <f t="shared" si="11"/>
        <v>286309.84</v>
      </c>
      <c r="G45" s="36">
        <f t="shared" si="11"/>
        <v>324098.85000000003</v>
      </c>
      <c r="H45" s="36">
        <f t="shared" si="11"/>
        <v>51824.45000000001</v>
      </c>
      <c r="I45" s="36">
        <f t="shared" si="11"/>
        <v>236590.17</v>
      </c>
      <c r="J45" s="36">
        <f t="shared" si="11"/>
        <v>238591.11000000002</v>
      </c>
      <c r="K45" s="36">
        <f t="shared" si="11"/>
        <v>348979.54</v>
      </c>
      <c r="L45" s="36">
        <f t="shared" si="11"/>
        <v>327518.27</v>
      </c>
      <c r="M45" s="36">
        <f t="shared" si="11"/>
        <v>170674.33</v>
      </c>
      <c r="N45" s="36">
        <f t="shared" si="11"/>
        <v>72780.42000000001</v>
      </c>
      <c r="O45" s="36">
        <f>SUM(B45:N45)</f>
        <v>3030162.8600000003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395555.34</v>
      </c>
      <c r="C51" s="51">
        <f t="shared" si="12"/>
        <v>266823.13</v>
      </c>
      <c r="D51" s="51">
        <f t="shared" si="12"/>
        <v>237009.27</v>
      </c>
      <c r="E51" s="51">
        <f t="shared" si="12"/>
        <v>73408.14</v>
      </c>
      <c r="F51" s="51">
        <f t="shared" si="12"/>
        <v>286309.85</v>
      </c>
      <c r="G51" s="51">
        <f t="shared" si="12"/>
        <v>324098.85</v>
      </c>
      <c r="H51" s="51">
        <f t="shared" si="12"/>
        <v>51824.44</v>
      </c>
      <c r="I51" s="51">
        <f t="shared" si="12"/>
        <v>236590.18</v>
      </c>
      <c r="J51" s="51">
        <f t="shared" si="12"/>
        <v>238591.11</v>
      </c>
      <c r="K51" s="51">
        <f t="shared" si="12"/>
        <v>348979.54</v>
      </c>
      <c r="L51" s="51">
        <f t="shared" si="12"/>
        <v>327518.26</v>
      </c>
      <c r="M51" s="51">
        <f t="shared" si="12"/>
        <v>170674.34</v>
      </c>
      <c r="N51" s="51">
        <f t="shared" si="12"/>
        <v>72780.43</v>
      </c>
      <c r="O51" s="36">
        <f t="shared" si="12"/>
        <v>3030162.8800000004</v>
      </c>
      <c r="Q51"/>
    </row>
    <row r="52" spans="1:18" ht="18.75" customHeight="1">
      <c r="A52" s="26" t="s">
        <v>57</v>
      </c>
      <c r="B52" s="51">
        <v>330539.33</v>
      </c>
      <c r="C52" s="51">
        <v>197592.99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528132.3200000001</v>
      </c>
      <c r="P52"/>
      <c r="Q52"/>
      <c r="R52" s="43"/>
    </row>
    <row r="53" spans="1:16" ht="18.75" customHeight="1">
      <c r="A53" s="26" t="s">
        <v>58</v>
      </c>
      <c r="B53" s="51">
        <v>65016.01</v>
      </c>
      <c r="C53" s="51">
        <v>69230.14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134246.15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237009.27</v>
      </c>
      <c r="E54" s="52">
        <v>0</v>
      </c>
      <c r="F54" s="52">
        <v>0</v>
      </c>
      <c r="G54" s="52">
        <v>0</v>
      </c>
      <c r="H54" s="51">
        <v>51824.44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288833.70999999996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73408.14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73408.14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286309.85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286309.85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324098.85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324098.85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236590.18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236590.18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238591.11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238591.11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348979.54</v>
      </c>
      <c r="L60" s="31">
        <v>327518.26</v>
      </c>
      <c r="M60" s="52">
        <v>0</v>
      </c>
      <c r="N60" s="52">
        <v>0</v>
      </c>
      <c r="O60" s="36">
        <f t="shared" si="13"/>
        <v>676497.8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170674.34</v>
      </c>
      <c r="N61" s="52">
        <v>0</v>
      </c>
      <c r="O61" s="36">
        <f t="shared" si="13"/>
        <v>170674.34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72780.43</v>
      </c>
      <c r="O62" s="55">
        <f t="shared" si="13"/>
        <v>72780.43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2021-06-10T14:39:13Z</dcterms:modified>
  <cp:category/>
  <cp:version/>
  <cp:contentType/>
  <cp:contentStatus/>
</cp:coreProperties>
</file>