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<sst xmlns="http://schemas.openxmlformats.org/spreadsheetml/2006/main" count="80" uniqueCount="77">
  <si>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</si>
  <si>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</si>
  <si>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</si>
  <si>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</si>
  <si>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</si>
  <si>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</si>
  <si>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</si>
  <si>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</si>
  <si>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</si>
  <si>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</si>
  <si>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</si>
  <si>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</si>
  <si>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</si>
  <si>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</si>
  <si>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</si>
  <si>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</si>
  <si>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</si>
  <si>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</si>
  <si>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</si>
  <si>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</si>
  <si>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</si>
  <si>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</si>
  <si>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</si>
  <si>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</si>
  <si>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</si>
  <si>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</si>
  <si>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</si>
  <si>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</si>
  <si>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</si>
  <si>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</si>
  <si>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</si>
  <si>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</si>
  <si>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</si>
  <si>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</si>
  <si>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</si>
  <si>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</si>
  <si>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</si>
  <si>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</si>
  <si>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</si>
  <si>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</si>
  <si>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</si>
  <si>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</si>
  <si>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</si>
  <si>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</si>
  <si>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</si>
  <si>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</si>
  <si>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</si>
  <si>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</si>
  <si>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</si>
  <si>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</si>
  <si>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</si>
  <si>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</si>
  <si>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</si>
  <si>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</si>
  <si>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</si>
  <si>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</si>
  <si>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</si>
  <si>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</si>
  <si>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</si>
  <si>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</si>
  <si>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</si>
  <si>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</si>
  <si>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</si>
  <si>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</si>
  <si>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</si>
  <si>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</si>
  <si>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</si>
  <si>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</si>
  <si>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</si>
  <si>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</si>
  <si>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</si>
  <si>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</si>
  <si>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</si>
  <si>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01/06/21 - VENCIMENTO 09/06/21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</si>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</sst>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296062</v>
      </c>
      <c r="C7" s="9">
        <f t="shared" si="0"/>
        <v>212342</v>
      </c>
      <c r="D7" s="9">
        <f t="shared" si="0"/>
        <v>233359</v>
      </c>
      <c r="E7" s="9">
        <f t="shared" si="0"/>
        <v>50775</v>
      </c>
      <c r="F7" s="9">
        <f t="shared" si="0"/>
        <v>158832</v>
      </c>
      <c r="G7" s="9">
        <f t="shared" si="0"/>
        <v>279724</v>
      </c>
      <c r="H7" s="9">
        <f t="shared" si="0"/>
        <v>39361</v>
      </c>
      <c r="I7" s="9">
        <f t="shared" si="0"/>
        <v>208104</v>
      </c>
      <c r="J7" s="9">
        <f t="shared" si="0"/>
        <v>190923</v>
      </c>
      <c r="K7" s="9">
        <f t="shared" si="0"/>
        <v>273777</v>
      </c>
      <c r="L7" s="9">
        <f t="shared" si="0"/>
        <v>210675</v>
      </c>
      <c r="M7" s="9">
        <f t="shared" si="0"/>
        <v>95907</v>
      </c>
      <c r="N7" s="9">
        <f t="shared" si="0"/>
        <v>60964</v>
      </c>
      <c r="O7" s="9">
        <f t="shared" si="0"/>
        <v>2310805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12140</v>
      </c>
      <c r="C8" s="11">
        <f t="shared" si="1"/>
        <v>11971</v>
      </c>
      <c r="D8" s="11">
        <f t="shared" si="1"/>
        <v>9355</v>
      </c>
      <c r="E8" s="11">
        <f t="shared" si="1"/>
        <v>1859</v>
      </c>
      <c r="F8" s="11">
        <f t="shared" si="1"/>
        <v>6074</v>
      </c>
      <c r="G8" s="11">
        <f t="shared" si="1"/>
        <v>11061</v>
      </c>
      <c r="H8" s="11">
        <f t="shared" si="1"/>
        <v>2093</v>
      </c>
      <c r="I8" s="11">
        <f t="shared" si="1"/>
        <v>12080</v>
      </c>
      <c r="J8" s="11">
        <f t="shared" si="1"/>
        <v>8380</v>
      </c>
      <c r="K8" s="11">
        <f t="shared" si="1"/>
        <v>8637</v>
      </c>
      <c r="L8" s="11">
        <f t="shared" si="1"/>
        <v>6874</v>
      </c>
      <c r="M8" s="11">
        <f t="shared" si="1"/>
        <v>3667</v>
      </c>
      <c r="N8" s="11">
        <f t="shared" si="1"/>
        <v>3266</v>
      </c>
      <c r="O8" s="11">
        <f t="shared" si="1"/>
        <v>97457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12140</v>
      </c>
      <c r="C9" s="11">
        <v>11971</v>
      </c>
      <c r="D9" s="11">
        <v>9355</v>
      </c>
      <c r="E9" s="11">
        <v>1859</v>
      </c>
      <c r="F9" s="11">
        <v>6074</v>
      </c>
      <c r="G9" s="11">
        <v>11061</v>
      </c>
      <c r="H9" s="11">
        <v>2084</v>
      </c>
      <c r="I9" s="11">
        <v>12080</v>
      </c>
      <c r="J9" s="11">
        <v>8380</v>
      </c>
      <c r="K9" s="11">
        <v>8628</v>
      </c>
      <c r="L9" s="11">
        <v>6874</v>
      </c>
      <c r="M9" s="11">
        <v>3660</v>
      </c>
      <c r="N9" s="11">
        <v>3266</v>
      </c>
      <c r="O9" s="11">
        <f>SUM(B9:N9)</f>
        <v>97432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0</v>
      </c>
      <c r="J10" s="13">
        <v>0</v>
      </c>
      <c r="K10" s="13">
        <v>9</v>
      </c>
      <c r="L10" s="13">
        <v>0</v>
      </c>
      <c r="M10" s="13">
        <v>7</v>
      </c>
      <c r="N10" s="13">
        <v>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283922</v>
      </c>
      <c r="C11" s="13">
        <v>200371</v>
      </c>
      <c r="D11" s="13">
        <v>224004</v>
      </c>
      <c r="E11" s="13">
        <v>48916</v>
      </c>
      <c r="F11" s="13">
        <v>152758</v>
      </c>
      <c r="G11" s="13">
        <v>268663</v>
      </c>
      <c r="H11" s="13">
        <v>37268</v>
      </c>
      <c r="I11" s="13">
        <v>196024</v>
      </c>
      <c r="J11" s="13">
        <v>182543</v>
      </c>
      <c r="K11" s="13">
        <v>265140</v>
      </c>
      <c r="L11" s="13">
        <v>203801</v>
      </c>
      <c r="M11" s="13">
        <v>92240</v>
      </c>
      <c r="N11" s="13">
        <v>57698</v>
      </c>
      <c r="O11" s="11">
        <f>SUM(B11:N11)</f>
        <v>2213348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1.490835816620865</v>
      </c>
      <c r="C15" s="19">
        <v>1.530809083681733</v>
      </c>
      <c r="D15" s="19">
        <v>1.477045920036051</v>
      </c>
      <c r="E15" s="19">
        <v>1.147166607334171</v>
      </c>
      <c r="F15" s="19">
        <v>1.945139441471486</v>
      </c>
      <c r="G15" s="19">
        <v>1.805869049034181</v>
      </c>
      <c r="H15" s="19">
        <v>2.110517819212454</v>
      </c>
      <c r="I15" s="19">
        <v>1.540407860742337</v>
      </c>
      <c r="J15" s="19">
        <v>1.526494563524746</v>
      </c>
      <c r="K15" s="19">
        <v>1.428394346349196</v>
      </c>
      <c r="L15" s="19">
        <v>1.53410530868814</v>
      </c>
      <c r="M15" s="19">
        <v>1.588424970288648</v>
      </c>
      <c r="N15" s="19">
        <v>1.524496897402457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1050505.3800000001</v>
      </c>
      <c r="C17" s="24">
        <f aca="true" t="shared" si="2" ref="C17:N17">C18+C19+C20+C21+C22+C23+C24+C25</f>
        <v>785586.1599999999</v>
      </c>
      <c r="D17" s="24">
        <f t="shared" si="2"/>
        <v>720948.74</v>
      </c>
      <c r="E17" s="24">
        <f t="shared" si="2"/>
        <v>212232.33000000002</v>
      </c>
      <c r="F17" s="24">
        <f t="shared" si="2"/>
        <v>748878.59</v>
      </c>
      <c r="G17" s="24">
        <f t="shared" si="2"/>
        <v>1009248.2600000001</v>
      </c>
      <c r="H17" s="24">
        <f t="shared" si="2"/>
        <v>218754.07</v>
      </c>
      <c r="I17" s="24">
        <f t="shared" si="2"/>
        <v>765120.59</v>
      </c>
      <c r="J17" s="24">
        <f t="shared" si="2"/>
        <v>692180.0899999999</v>
      </c>
      <c r="K17" s="24">
        <f t="shared" si="2"/>
        <v>900776.4499999998</v>
      </c>
      <c r="L17" s="24">
        <f t="shared" si="2"/>
        <v>851507.98</v>
      </c>
      <c r="M17" s="24">
        <f t="shared" si="2"/>
        <v>464121.76000000007</v>
      </c>
      <c r="N17" s="24">
        <f t="shared" si="2"/>
        <v>251686.12000000002</v>
      </c>
      <c r="O17" s="24">
        <f>O18+O19+O20+O21+O22+O23+O24+O25</f>
        <v>8671546.52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652875.92</v>
      </c>
      <c r="C18" s="30">
        <f t="shared" si="3"/>
        <v>483608.91</v>
      </c>
      <c r="D18" s="30">
        <f t="shared" si="3"/>
        <v>465994.59</v>
      </c>
      <c r="E18" s="30">
        <f t="shared" si="3"/>
        <v>173452.48</v>
      </c>
      <c r="F18" s="30">
        <f t="shared" si="3"/>
        <v>367489.6</v>
      </c>
      <c r="G18" s="30">
        <f t="shared" si="3"/>
        <v>532035.05</v>
      </c>
      <c r="H18" s="30">
        <f t="shared" si="3"/>
        <v>100382.36</v>
      </c>
      <c r="I18" s="30">
        <f t="shared" si="3"/>
        <v>470190.18</v>
      </c>
      <c r="J18" s="30">
        <f t="shared" si="3"/>
        <v>434177.99</v>
      </c>
      <c r="K18" s="30">
        <f t="shared" si="3"/>
        <v>588921.7</v>
      </c>
      <c r="L18" s="30">
        <f t="shared" si="3"/>
        <v>515774.54</v>
      </c>
      <c r="M18" s="30">
        <f t="shared" si="3"/>
        <v>271244.18</v>
      </c>
      <c r="N18" s="30">
        <f t="shared" si="3"/>
        <v>155817.89</v>
      </c>
      <c r="O18" s="30">
        <f aca="true" t="shared" si="4" ref="O18:O25">SUM(B18:N18)</f>
        <v>5211965.39</v>
      </c>
    </row>
    <row r="19" spans="1:23" ht="18.75" customHeight="1">
      <c r="A19" s="26" t="s">
        <v>35</v>
      </c>
      <c r="B19" s="30">
        <f>IF(B15&lt;&gt;0,ROUND((B15-1)*B18,2),0)</f>
        <v>320454.89</v>
      </c>
      <c r="C19" s="30">
        <f aca="true" t="shared" si="5" ref="C19:N19">IF(C15&lt;&gt;0,ROUND((C15-1)*C18,2),0)</f>
        <v>256704</v>
      </c>
      <c r="D19" s="30">
        <f t="shared" si="5"/>
        <v>222300.82</v>
      </c>
      <c r="E19" s="30">
        <f t="shared" si="5"/>
        <v>25526.41</v>
      </c>
      <c r="F19" s="30">
        <f t="shared" si="5"/>
        <v>347328.92</v>
      </c>
      <c r="G19" s="30">
        <f t="shared" si="5"/>
        <v>428750.58</v>
      </c>
      <c r="H19" s="30">
        <f t="shared" si="5"/>
        <v>111476.4</v>
      </c>
      <c r="I19" s="30">
        <f t="shared" si="5"/>
        <v>254094.47</v>
      </c>
      <c r="J19" s="30">
        <f t="shared" si="5"/>
        <v>228592.35</v>
      </c>
      <c r="K19" s="30">
        <f t="shared" si="5"/>
        <v>252290.73</v>
      </c>
      <c r="L19" s="30">
        <f t="shared" si="5"/>
        <v>275477.92</v>
      </c>
      <c r="M19" s="30">
        <f t="shared" si="5"/>
        <v>159606.85</v>
      </c>
      <c r="N19" s="30">
        <f t="shared" si="5"/>
        <v>81726</v>
      </c>
      <c r="O19" s="30">
        <f t="shared" si="4"/>
        <v>2964330.34</v>
      </c>
      <c r="W19" s="62"/>
    </row>
    <row r="20" spans="1:15" ht="18.75" customHeight="1">
      <c r="A20" s="26" t="s">
        <v>36</v>
      </c>
      <c r="B20" s="30">
        <v>38095.94</v>
      </c>
      <c r="C20" s="30">
        <v>27424.22</v>
      </c>
      <c r="D20" s="30">
        <v>19093.41</v>
      </c>
      <c r="E20" s="30">
        <v>7570.03</v>
      </c>
      <c r="F20" s="30">
        <v>18961.79</v>
      </c>
      <c r="G20" s="30">
        <v>28429.56</v>
      </c>
      <c r="H20" s="30">
        <v>4238.2</v>
      </c>
      <c r="I20" s="30">
        <v>14681.62</v>
      </c>
      <c r="J20" s="30">
        <v>23792.2</v>
      </c>
      <c r="K20" s="30">
        <v>34567.22</v>
      </c>
      <c r="L20" s="30">
        <v>34186.81</v>
      </c>
      <c r="M20" s="30">
        <v>14400.9</v>
      </c>
      <c r="N20" s="30">
        <v>7750.16</v>
      </c>
      <c r="O20" s="30">
        <f t="shared" si="4"/>
        <v>273192.06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-1560.6</v>
      </c>
      <c r="E23" s="30">
        <v>-293.2</v>
      </c>
      <c r="F23" s="30">
        <v>0</v>
      </c>
      <c r="G23" s="30">
        <v>-257.1</v>
      </c>
      <c r="H23" s="30">
        <v>-498.42</v>
      </c>
      <c r="I23" s="30">
        <v>-233.01</v>
      </c>
      <c r="J23" s="30">
        <v>-3464.12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-6306.45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18904.23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229575.08999999997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-53416</v>
      </c>
      <c r="C27" s="30">
        <f>+C28+C30+C42+C43+C46-C47</f>
        <v>-52672.4</v>
      </c>
      <c r="D27" s="30">
        <f t="shared" si="6"/>
        <v>-44668.69</v>
      </c>
      <c r="E27" s="30">
        <f t="shared" si="6"/>
        <v>-8179.6</v>
      </c>
      <c r="F27" s="30">
        <f t="shared" si="6"/>
        <v>-26725.6</v>
      </c>
      <c r="G27" s="30">
        <f t="shared" si="6"/>
        <v>-48668.4</v>
      </c>
      <c r="H27" s="30">
        <f t="shared" si="6"/>
        <v>-31617.739999999998</v>
      </c>
      <c r="I27" s="30">
        <f t="shared" si="6"/>
        <v>-53152</v>
      </c>
      <c r="J27" s="30">
        <f t="shared" si="6"/>
        <v>-36872</v>
      </c>
      <c r="K27" s="30">
        <f t="shared" si="6"/>
        <v>-37963.2</v>
      </c>
      <c r="L27" s="30">
        <f t="shared" si="6"/>
        <v>-30245.6</v>
      </c>
      <c r="M27" s="30">
        <f t="shared" si="6"/>
        <v>-16104</v>
      </c>
      <c r="N27" s="30">
        <f t="shared" si="6"/>
        <v>-14370.4</v>
      </c>
      <c r="O27" s="30">
        <f t="shared" si="6"/>
        <v>-454655.63</v>
      </c>
    </row>
    <row r="28" spans="1:15" ht="18.75" customHeight="1">
      <c r="A28" s="26" t="s">
        <v>40</v>
      </c>
      <c r="B28" s="31">
        <f>+B29</f>
        <v>-53416</v>
      </c>
      <c r="C28" s="31">
        <f>+C29</f>
        <v>-52672.4</v>
      </c>
      <c r="D28" s="31">
        <f aca="true" t="shared" si="7" ref="D28:O28">+D29</f>
        <v>-41162</v>
      </c>
      <c r="E28" s="31">
        <f t="shared" si="7"/>
        <v>-8179.6</v>
      </c>
      <c r="F28" s="31">
        <f t="shared" si="7"/>
        <v>-26725.6</v>
      </c>
      <c r="G28" s="31">
        <f t="shared" si="7"/>
        <v>-48668.4</v>
      </c>
      <c r="H28" s="31">
        <f t="shared" si="7"/>
        <v>-9169.6</v>
      </c>
      <c r="I28" s="31">
        <f t="shared" si="7"/>
        <v>-53152</v>
      </c>
      <c r="J28" s="31">
        <f t="shared" si="7"/>
        <v>-36872</v>
      </c>
      <c r="K28" s="31">
        <f t="shared" si="7"/>
        <v>-37963.2</v>
      </c>
      <c r="L28" s="31">
        <f t="shared" si="7"/>
        <v>-30245.6</v>
      </c>
      <c r="M28" s="31">
        <f t="shared" si="7"/>
        <v>-16104</v>
      </c>
      <c r="N28" s="31">
        <f t="shared" si="7"/>
        <v>-14370.4</v>
      </c>
      <c r="O28" s="31">
        <f t="shared" si="7"/>
        <v>-428700.8</v>
      </c>
    </row>
    <row r="29" spans="1:26" ht="18.75" customHeight="1">
      <c r="A29" s="27" t="s">
        <v>41</v>
      </c>
      <c r="B29" s="16">
        <f>ROUND((-B9)*$G$3,2)</f>
        <v>-53416</v>
      </c>
      <c r="C29" s="16">
        <f aca="true" t="shared" si="8" ref="C29:N29">ROUND((-C9)*$G$3,2)</f>
        <v>-52672.4</v>
      </c>
      <c r="D29" s="16">
        <f t="shared" si="8"/>
        <v>-41162</v>
      </c>
      <c r="E29" s="16">
        <f t="shared" si="8"/>
        <v>-8179.6</v>
      </c>
      <c r="F29" s="16">
        <f t="shared" si="8"/>
        <v>-26725.6</v>
      </c>
      <c r="G29" s="16">
        <f t="shared" si="8"/>
        <v>-48668.4</v>
      </c>
      <c r="H29" s="16">
        <f t="shared" si="8"/>
        <v>-9169.6</v>
      </c>
      <c r="I29" s="16">
        <f t="shared" si="8"/>
        <v>-53152</v>
      </c>
      <c r="J29" s="16">
        <f t="shared" si="8"/>
        <v>-36872</v>
      </c>
      <c r="K29" s="16">
        <f t="shared" si="8"/>
        <v>-37963.2</v>
      </c>
      <c r="L29" s="16">
        <f t="shared" si="8"/>
        <v>-30245.6</v>
      </c>
      <c r="M29" s="16">
        <f t="shared" si="8"/>
        <v>-16104</v>
      </c>
      <c r="N29" s="16">
        <f t="shared" si="8"/>
        <v>-14370.4</v>
      </c>
      <c r="O29" s="32">
        <f aca="true" t="shared" si="9" ref="O29:O47">SUM(B29:N29)</f>
        <v>-428700.8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-21379.18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-21379.18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-21379.18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-21379.18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-3506.69</v>
      </c>
      <c r="E42" s="35">
        <v>0</v>
      </c>
      <c r="F42" s="35">
        <v>0</v>
      </c>
      <c r="G42" s="35">
        <v>0</v>
      </c>
      <c r="H42" s="35">
        <v>-1068.96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-4575.65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997089.3800000001</v>
      </c>
      <c r="C45" s="36">
        <f t="shared" si="11"/>
        <v>732913.7599999999</v>
      </c>
      <c r="D45" s="36">
        <f t="shared" si="11"/>
        <v>676280.05</v>
      </c>
      <c r="E45" s="36">
        <f t="shared" si="11"/>
        <v>204052.73</v>
      </c>
      <c r="F45" s="36">
        <f t="shared" si="11"/>
        <v>722152.99</v>
      </c>
      <c r="G45" s="36">
        <f t="shared" si="11"/>
        <v>960579.8600000001</v>
      </c>
      <c r="H45" s="36">
        <f t="shared" si="11"/>
        <v>187136.33000000002</v>
      </c>
      <c r="I45" s="36">
        <f t="shared" si="11"/>
        <v>711968.59</v>
      </c>
      <c r="J45" s="36">
        <f t="shared" si="11"/>
        <v>655308.0899999999</v>
      </c>
      <c r="K45" s="36">
        <f t="shared" si="11"/>
        <v>862813.2499999999</v>
      </c>
      <c r="L45" s="36">
        <f t="shared" si="11"/>
        <v>821262.38</v>
      </c>
      <c r="M45" s="36">
        <f t="shared" si="11"/>
        <v>448017.76000000007</v>
      </c>
      <c r="N45" s="36">
        <f t="shared" si="11"/>
        <v>237315.72000000003</v>
      </c>
      <c r="O45" s="36">
        <f>SUM(B45:N45)</f>
        <v>8216890.89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997089.38</v>
      </c>
      <c r="C51" s="51">
        <f t="shared" si="12"/>
        <v>732913.75</v>
      </c>
      <c r="D51" s="51">
        <f t="shared" si="12"/>
        <v>676280.04</v>
      </c>
      <c r="E51" s="51">
        <f t="shared" si="12"/>
        <v>204052.73</v>
      </c>
      <c r="F51" s="51">
        <f t="shared" si="12"/>
        <v>722152.98</v>
      </c>
      <c r="G51" s="51">
        <f t="shared" si="12"/>
        <v>960579.86</v>
      </c>
      <c r="H51" s="51">
        <f t="shared" si="12"/>
        <v>187136.33</v>
      </c>
      <c r="I51" s="51">
        <f t="shared" si="12"/>
        <v>711968.59</v>
      </c>
      <c r="J51" s="51">
        <f t="shared" si="12"/>
        <v>655308.1</v>
      </c>
      <c r="K51" s="51">
        <f t="shared" si="12"/>
        <v>862813.25</v>
      </c>
      <c r="L51" s="51">
        <f t="shared" si="12"/>
        <v>821262.37</v>
      </c>
      <c r="M51" s="51">
        <f t="shared" si="12"/>
        <v>448017.75</v>
      </c>
      <c r="N51" s="51">
        <f t="shared" si="12"/>
        <v>237315.72</v>
      </c>
      <c r="O51" s="36">
        <f t="shared" si="12"/>
        <v>8216890.85</v>
      </c>
      <c r="Q51"/>
    </row>
    <row r="52" spans="1:18" ht="18.75" customHeight="1">
      <c r="A52" s="26" t="s">
        <v>57</v>
      </c>
      <c r="B52" s="51">
        <v>823075.4</v>
      </c>
      <c r="C52" s="51">
        <v>535508.68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1358584.08</v>
      </c>
      <c r="P52"/>
      <c r="Q52"/>
      <c r="R52" s="43"/>
    </row>
    <row r="53" spans="1:16" ht="18.75" customHeight="1">
      <c r="A53" s="26" t="s">
        <v>58</v>
      </c>
      <c r="B53" s="51">
        <v>174013.98</v>
      </c>
      <c r="C53" s="51">
        <v>197405.07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371419.05000000005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676280.04</v>
      </c>
      <c r="E54" s="52">
        <v>0</v>
      </c>
      <c r="F54" s="52">
        <v>0</v>
      </c>
      <c r="G54" s="52">
        <v>0</v>
      </c>
      <c r="H54" s="51">
        <v>187136.33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863416.37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204052.73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204052.73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722152.98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722152.98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960579.86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960579.86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711968.59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711968.59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655308.1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655308.1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862813.25</v>
      </c>
      <c r="L60" s="31">
        <v>821262.37</v>
      </c>
      <c r="M60" s="52">
        <v>0</v>
      </c>
      <c r="N60" s="52">
        <v>0</v>
      </c>
      <c r="O60" s="36">
        <f t="shared" si="13"/>
        <v>1684075.62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448017.75</v>
      </c>
      <c r="N61" s="52">
        <v>0</v>
      </c>
      <c r="O61" s="36">
        <f t="shared" si="13"/>
        <v>448017.75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237315.72</v>
      </c>
      <c r="O62" s="55">
        <f t="shared" si="13"/>
        <v>237315.72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2021-06-08T14:01:52Z</dcterms:modified>
  <cp:category/>
  <cp:version/>
  <cp:contentType/>
  <cp:contentStatus/>
</cp:coreProperties>
</file>